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4\SC\"/>
    </mc:Choice>
  </mc:AlternateContent>
  <xr:revisionPtr revIDLastSave="0" documentId="13_ncr:1_{5D6267E1-BD63-43DA-BFFE-7037748BE2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table  " sheetId="39" r:id="rId1"/>
    <sheet name="CV GVW&gt;3.5T" sheetId="1" r:id="rId2"/>
    <sheet name="CV GVW&gt;3.5T-segments 1" sheetId="3" r:id="rId3"/>
    <sheet name="CV GVW&gt;3.5T-segments 2" sheetId="9" r:id="rId4"/>
    <sheet name="Buses GVW&gt;3.5T" sheetId="5" r:id="rId5"/>
    <sheet name="LCV up to 3.5T" sheetId="38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38" l="1"/>
  <c r="U51" i="38"/>
  <c r="T51" i="38"/>
  <c r="T52" i="38" s="1"/>
  <c r="U52" i="38" s="1"/>
  <c r="S51" i="38"/>
  <c r="R51" i="38"/>
  <c r="R52" i="38" s="1"/>
  <c r="J51" i="38"/>
  <c r="F51" i="38"/>
  <c r="F52" i="38" s="1"/>
  <c r="G52" i="38" s="1"/>
  <c r="D51" i="38"/>
  <c r="K51" i="38" s="1"/>
  <c r="M27" i="38"/>
  <c r="O27" i="38" s="1"/>
  <c r="K27" i="38"/>
  <c r="L27" i="38" s="1"/>
  <c r="I27" i="38"/>
  <c r="J27" i="38" s="1"/>
  <c r="H27" i="38"/>
  <c r="G27" i="38"/>
  <c r="F27" i="38"/>
  <c r="E27" i="38"/>
  <c r="D27" i="38"/>
  <c r="M26" i="38"/>
  <c r="N26" i="38" s="1"/>
  <c r="L26" i="38"/>
  <c r="K26" i="38"/>
  <c r="O26" i="38" s="1"/>
  <c r="I26" i="38"/>
  <c r="F26" i="38"/>
  <c r="G26" i="38" s="1"/>
  <c r="D26" i="38"/>
  <c r="J26" i="38" s="1"/>
  <c r="V52" i="38" l="1"/>
  <c r="S52" i="38"/>
  <c r="E26" i="38"/>
  <c r="E51" i="38"/>
  <c r="G51" i="38"/>
  <c r="V51" i="38"/>
  <c r="H26" i="38"/>
  <c r="H51" i="38"/>
  <c r="D52" i="38"/>
  <c r="N27" i="38"/>
  <c r="H52" i="38" l="1"/>
  <c r="E52" i="38"/>
  <c r="K52" i="38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<sst xmlns="http://schemas.openxmlformats.org/spreadsheetml/2006/main" count="603" uniqueCount="121">
  <si>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</si>
  <si>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</si>
  <si>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</si>
  <si>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</si>
  <si>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</si>
  <si>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</si>
  <si>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</si>
  <si>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</si>
  <si>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</si>
  <si>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</si>
  <si>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</si>
  <si>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</si>
  <si>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</si>
  <si>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</si>
  <si>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</si>
  <si>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</si>
  <si>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</si>
  <si>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</si>
  <si>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</si>
  <si>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</si>
  <si>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</si>
  <si>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</si>
  <si>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</si>
  <si>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</si>
  <si>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</si>
  <si>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</si>
  <si>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</si>
  <si>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</si>
  <si>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</si>
  <si>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</si>
  <si>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</si>
  <si>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</si>
  <si>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</si>
  <si>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</si>
  <si>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</si>
  <si>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</si>
  <si>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</si>
  <si>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</si>
  <si>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</si>
  <si>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</si>
  <si>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</si>
  <si>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</si>
  <si>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</si>
  <si>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</si>
  <si>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</si>
  <si>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</si>
  <si>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</si>
  <si>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</si>
  <si>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</si>
  <si>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</si>
  <si>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</si>
  <si>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</si>
  <si>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</si>
  <si>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</si>
  <si>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</si>
  <si>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</si>
  <si>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</si>
  <si>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</si>
  <si>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</si>
  <si>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</si>
  <si>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</si>
  <si>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</si>
  <si>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</si>
  <si>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</si>
  <si>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</si>
  <si>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</si>
  <si>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</si>
  <si>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</si>
  <si>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</si>
  <si>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</si>
  <si>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</si>
  <si>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</si>
  <si>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*** w 2021r nie uwzgledniano rejestracji własnych marek krajowych producentów</t>
  </si>
  <si>
    <t>Ford Transit Custom</t>
  </si>
  <si>
    <t>Volkswagen Crafter</t>
  </si>
  <si>
    <t>SUZUKI</t>
  </si>
  <si>
    <t>HYMER</t>
  </si>
  <si>
    <t>Fiat Doblo</t>
  </si>
  <si>
    <t>AUTOSAN</t>
  </si>
  <si>
    <t>FRANKIA</t>
  </si>
  <si>
    <t>Peugeot Boxer</t>
  </si>
  <si>
    <t>Lut/Sty
Zmiana %</t>
  </si>
  <si>
    <t>Feb/Jan Ch %</t>
  </si>
  <si>
    <t>SKODA</t>
  </si>
  <si>
    <t>SSANGYONG</t>
  </si>
  <si>
    <t>Rejestracje nowych samochodów dostawczych do 3,5T, ranking modeli - 2023 narastająco</t>
  </si>
  <si>
    <t>Registrations of new LCV up to 3.5T, Top Models - 2023 YTD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</si>
  <si>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</si>
  <si>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Marzec</t>
  </si>
  <si>
    <t>March</t>
  </si>
  <si>
    <t>Kwiecień</t>
  </si>
  <si>
    <t>Rok narastająco Styczeń - Kwiecień</t>
  </si>
  <si>
    <t>April</t>
  </si>
  <si>
    <t>Match</t>
  </si>
  <si>
    <t>YTD January - April</t>
  </si>
  <si>
    <t>Rejestracje nowych samochodów dostawczych do 3,5T, ranking modeli - Kwiecień 2023</t>
  </si>
  <si>
    <t>Registrations of new LCV up to 3.5T, Top Models - April 2023</t>
  </si>
  <si>
    <t>Rok narastająco Styczeń -Kwiecień</t>
  </si>
  <si>
    <t xml:space="preserve">YTD January - April </t>
  </si>
  <si>
    <t>Kwi/Mar
Zmiana %</t>
  </si>
  <si>
    <t>Kwi/Mar
Zmiana poz</t>
  </si>
  <si>
    <t>Apr/Mar Ch %</t>
  </si>
  <si>
    <t>Apr/Mar Ch position</t>
  </si>
  <si>
    <t>Toyota Hilux</t>
  </si>
  <si>
    <t>Renault Trafic</t>
  </si>
  <si>
    <t>ADRIA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</si>
  <si>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</si>
  <si>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</si>
  <si>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</si>
  <si>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</si>
  <si>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</si>
  <si>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</si>
  <si>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</si>
  <si>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</si>
  <si>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</si>
  <si>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</si>
  <si>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For 2021 the data does not cover new registrations of domestic producers  their own brands</t>
  </si>
  <si>
    <t>2023
Apr</t>
  </si>
  <si>
    <t>2022
Apr</t>
  </si>
  <si>
    <t>2023
Jan - Apr</t>
  </si>
  <si>
    <t>2022
Jan -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</si>
</sst>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70" formatCode="dd\/mm\/yyyy"/>
  </numFmts>
  <fonts count="33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19">
    <xf numFmtId="0" fontId="0" fillId="0" borderId="0" xfId="0"/>
    <xf numFmtId="0" fontId="10" fillId="0" borderId="0" xfId="6" applyFont="1"/>
    <xf numFmtId="0" fontId="11" fillId="0" borderId="0" xfId="6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20" xfId="4" applyFont="1" applyFill="1" applyBorder="1" applyAlignment="1">
      <alignment horizontal="center" vertical="center" wrapText="1"/>
    </xf>
    <xf numFmtId="0" fontId="19" fillId="3" borderId="22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/>
    </xf>
    <xf numFmtId="0" fontId="20" fillId="0" borderId="24" xfId="4" applyFont="1" applyBorder="1" applyAlignment="1">
      <alignment vertical="center"/>
    </xf>
    <xf numFmtId="3" fontId="20" fillId="0" borderId="25" xfId="4" applyNumberFormat="1" applyFont="1" applyBorder="1" applyAlignment="1">
      <alignment vertical="center"/>
    </xf>
    <xf numFmtId="10" fontId="20" fillId="0" borderId="24" xfId="7" applyNumberFormat="1" applyFont="1" applyBorder="1" applyAlignment="1">
      <alignment vertical="center"/>
    </xf>
    <xf numFmtId="165" fontId="20" fillId="0" borderId="24" xfId="7" applyNumberFormat="1" applyFont="1" applyBorder="1" applyAlignment="1">
      <alignment vertical="center"/>
    </xf>
    <xf numFmtId="0" fontId="21" fillId="4" borderId="23" xfId="6" applyFont="1" applyFill="1" applyBorder="1" applyAlignment="1">
      <alignment horizontal="center" vertical="center" wrapText="1"/>
    </xf>
    <xf numFmtId="0" fontId="20" fillId="4" borderId="24" xfId="4" applyFont="1" applyFill="1" applyBorder="1" applyAlignment="1">
      <alignment vertical="center"/>
    </xf>
    <xf numFmtId="3" fontId="20" fillId="4" borderId="25" xfId="4" applyNumberFormat="1" applyFont="1" applyFill="1" applyBorder="1" applyAlignment="1">
      <alignment vertical="center"/>
    </xf>
    <xf numFmtId="10" fontId="20" fillId="4" borderId="24" xfId="7" applyNumberFormat="1" applyFont="1" applyFill="1" applyBorder="1" applyAlignment="1">
      <alignment vertical="center"/>
    </xf>
    <xf numFmtId="165" fontId="20" fillId="4" borderId="24" xfId="7" applyNumberFormat="1" applyFont="1" applyFill="1" applyBorder="1" applyAlignment="1">
      <alignment vertical="center"/>
    </xf>
    <xf numFmtId="0" fontId="13" fillId="5" borderId="26" xfId="4" applyFont="1" applyFill="1" applyBorder="1" applyAlignment="1">
      <alignment horizontal="center" vertical="center"/>
    </xf>
    <xf numFmtId="3" fontId="20" fillId="5" borderId="25" xfId="4" applyNumberFormat="1" applyFont="1" applyFill="1" applyBorder="1" applyAlignment="1">
      <alignment vertical="center"/>
    </xf>
    <xf numFmtId="10" fontId="20" fillId="5" borderId="24" xfId="7" applyNumberFormat="1" applyFont="1" applyFill="1" applyBorder="1" applyAlignment="1">
      <alignment vertical="center"/>
    </xf>
    <xf numFmtId="165" fontId="20" fillId="5" borderId="24" xfId="7" applyNumberFormat="1" applyFont="1" applyFill="1" applyBorder="1" applyAlignment="1">
      <alignment vertical="center"/>
    </xf>
    <xf numFmtId="3" fontId="16" fillId="3" borderId="25" xfId="4" applyNumberFormat="1" applyFont="1" applyFill="1" applyBorder="1" applyAlignment="1">
      <alignment vertical="center"/>
    </xf>
    <xf numFmtId="9" fontId="16" fillId="3" borderId="24" xfId="7" applyFont="1" applyFill="1" applyBorder="1" applyAlignment="1">
      <alignment vertical="center"/>
    </xf>
    <xf numFmtId="165" fontId="16" fillId="3" borderId="24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3" xfId="7" applyNumberFormat="1" applyFont="1" applyBorder="1" applyAlignment="1">
      <alignment horizontal="center"/>
    </xf>
    <xf numFmtId="1" fontId="20" fillId="4" borderId="23" xfId="7" applyNumberFormat="1" applyFont="1" applyFill="1" applyBorder="1" applyAlignment="1">
      <alignment horizontal="center"/>
    </xf>
    <xf numFmtId="3" fontId="20" fillId="5" borderId="23" xfId="4" applyNumberFormat="1" applyFont="1" applyFill="1" applyBorder="1" applyAlignment="1">
      <alignment vertical="center"/>
    </xf>
    <xf numFmtId="0" fontId="20" fillId="5" borderId="23" xfId="4" applyFont="1" applyFill="1" applyBorder="1" applyAlignment="1">
      <alignment vertical="center"/>
    </xf>
    <xf numFmtId="0" fontId="20" fillId="5" borderId="25" xfId="4" applyFont="1" applyFill="1" applyBorder="1" applyAlignment="1">
      <alignment vertical="center"/>
    </xf>
    <xf numFmtId="3" fontId="16" fillId="3" borderId="23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3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22" xfId="4" applyFont="1" applyFill="1" applyBorder="1" applyAlignment="1">
      <alignment vertical="center"/>
    </xf>
    <xf numFmtId="0" fontId="13" fillId="0" borderId="21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3" fontId="20" fillId="0" borderId="0" xfId="4" applyNumberFormat="1" applyFont="1"/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5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18" xfId="4" applyFont="1" applyFill="1" applyBorder="1" applyAlignment="1">
      <alignment horizontal="center" vertical="center"/>
    </xf>
    <xf numFmtId="0" fontId="17" fillId="3" borderId="0" xfId="4" applyFont="1" applyFill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6" fillId="3" borderId="26" xfId="4" applyFont="1" applyFill="1" applyBorder="1" applyAlignment="1">
      <alignment horizontal="center" vertical="top"/>
    </xf>
    <xf numFmtId="0" fontId="16" fillId="3" borderId="24" xfId="4" applyFont="1" applyFill="1" applyBorder="1" applyAlignment="1">
      <alignment horizontal="center" vertical="top"/>
    </xf>
    <xf numFmtId="0" fontId="13" fillId="5" borderId="26" xfId="4" applyFont="1" applyFill="1" applyBorder="1" applyAlignment="1">
      <alignment horizontal="center" vertical="center"/>
    </xf>
    <xf numFmtId="0" fontId="13" fillId="5" borderId="24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20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21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21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7" fillId="3" borderId="20" xfId="4" applyFont="1" applyFill="1" applyBorder="1" applyAlignment="1">
      <alignment horizontal="center" vertical="center"/>
    </xf>
    <xf numFmtId="0" fontId="17" fillId="3" borderId="27" xfId="4" applyFont="1" applyFill="1" applyBorder="1" applyAlignment="1">
      <alignment horizontal="center" vertical="center"/>
    </xf>
    <xf numFmtId="0" fontId="17" fillId="3" borderId="22" xfId="4" applyFont="1" applyFill="1" applyBorder="1" applyAlignment="1">
      <alignment horizontal="center" vertical="center"/>
    </xf>
    <xf numFmtId="170" fontId="10" fillId="0" borderId="0" xfId="0" applyNumberFormat="1" applyFont="1"/>
    <xf numFmtId="0" fontId="12" fillId="0" borderId="1" xfId="0" applyFont="1" applyBorder="1" applyAlignment="1">
      <alignment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53"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7FDA0-2973-4289-95A4-D24C5A15F163}">
  <dimension ref="B1:P18"/>
  <sheetViews>
    <sheetView showGridLines="0" tabSelected="1" zoomScaleNormal="100" workbookViewId="0"/>
  </sheetViews>
  <sheetFormatPr defaultColWidth="9.109375" defaultRowHeight="13.8"/>
  <cols>
    <col min="1" max="1" width="1.6640625" style="41" customWidth="1"/>
    <col min="2" max="2" width="32.33203125" style="41" customWidth="1"/>
    <col min="3" max="7" width="11" style="41" customWidth="1"/>
    <col min="8" max="8" width="12" style="41" customWidth="1"/>
    <col min="9" max="11" width="9.109375" style="41"/>
    <col min="12" max="12" width="24.109375" style="41" customWidth="1"/>
    <col min="13" max="15" width="9.109375" style="41"/>
    <col min="16" max="16" width="10.5546875" style="41" customWidth="1"/>
    <col min="17" max="17" width="11.44140625" style="41" customWidth="1"/>
    <col min="18" max="16384" width="9.109375" style="41"/>
  </cols>
  <sheetData>
    <row r="1" spans="2:8">
      <c r="B1" s="41" t="s">
        <v>106</v>
      </c>
      <c r="D1" s="42"/>
      <c r="E1" s="42"/>
      <c r="F1" s="42"/>
      <c r="G1" s="42"/>
      <c r="H1" s="117">
        <v>45054</v>
      </c>
    </row>
    <row r="2" spans="2:8">
      <c r="H2" s="44" t="s">
        <v>107</v>
      </c>
    </row>
    <row r="3" spans="2:8" ht="26.25" customHeight="1">
      <c r="B3" s="76" t="s">
        <v>108</v>
      </c>
      <c r="C3" s="77"/>
      <c r="D3" s="77"/>
      <c r="E3" s="77"/>
      <c r="F3" s="77"/>
      <c r="G3" s="77"/>
      <c r="H3" s="78"/>
    </row>
    <row r="4" spans="2:8" ht="26.25" customHeight="1">
      <c r="B4" s="45"/>
      <c r="C4" s="46" t="s">
        <v>117</v>
      </c>
      <c r="D4" s="46" t="s">
        <v>118</v>
      </c>
      <c r="E4" s="47" t="s">
        <v>109</v>
      </c>
      <c r="F4" s="46" t="s">
        <v>119</v>
      </c>
      <c r="G4" s="46" t="s">
        <v>120</v>
      </c>
      <c r="H4" s="47" t="s">
        <v>109</v>
      </c>
    </row>
    <row r="5" spans="2:8" ht="26.25" customHeight="1">
      <c r="B5" s="118" t="s">
        <v>110</v>
      </c>
      <c r="C5" s="48">
        <v>2587</v>
      </c>
      <c r="D5" s="48">
        <v>2655</v>
      </c>
      <c r="E5" s="49">
        <v>-2.5612052730696777E-2</v>
      </c>
      <c r="F5" s="48">
        <v>11185</v>
      </c>
      <c r="G5" s="48">
        <v>9871</v>
      </c>
      <c r="H5" s="49">
        <v>0.13311721203525484</v>
      </c>
    </row>
    <row r="6" spans="2:8" ht="26.25" customHeight="1">
      <c r="B6" s="50" t="s">
        <v>111</v>
      </c>
      <c r="C6" s="51">
        <v>610</v>
      </c>
      <c r="D6" s="51">
        <v>606</v>
      </c>
      <c r="E6" s="52">
        <v>6.6006600660066805E-3</v>
      </c>
      <c r="F6" s="51">
        <v>2553</v>
      </c>
      <c r="G6" s="51">
        <v>2174</v>
      </c>
      <c r="H6" s="52">
        <v>0.17433302667893291</v>
      </c>
    </row>
    <row r="7" spans="2:8" ht="26.25" customHeight="1">
      <c r="B7" s="50" t="s">
        <v>112</v>
      </c>
      <c r="C7" s="51">
        <v>73</v>
      </c>
      <c r="D7" s="51">
        <v>63</v>
      </c>
      <c r="E7" s="52">
        <v>0.15873015873015883</v>
      </c>
      <c r="F7" s="51">
        <v>315</v>
      </c>
      <c r="G7" s="51">
        <v>253</v>
      </c>
      <c r="H7" s="52">
        <v>0.24505928853754932</v>
      </c>
    </row>
    <row r="8" spans="2:8" ht="26.25" customHeight="1">
      <c r="B8" s="50" t="s">
        <v>113</v>
      </c>
      <c r="C8" s="51">
        <v>1904</v>
      </c>
      <c r="D8" s="51">
        <v>1986</v>
      </c>
      <c r="E8" s="52">
        <v>-4.1289023162134897E-2</v>
      </c>
      <c r="F8" s="51">
        <v>8317</v>
      </c>
      <c r="G8" s="51">
        <v>7444</v>
      </c>
      <c r="H8" s="52">
        <v>0.1172756582482537</v>
      </c>
    </row>
    <row r="9" spans="2:8" ht="26.25" customHeight="1">
      <c r="B9" s="118" t="s">
        <v>114</v>
      </c>
      <c r="C9" s="48">
        <v>136</v>
      </c>
      <c r="D9" s="48">
        <v>87</v>
      </c>
      <c r="E9" s="49">
        <v>0.56321839080459779</v>
      </c>
      <c r="F9" s="48">
        <v>431</v>
      </c>
      <c r="G9" s="48">
        <v>406</v>
      </c>
      <c r="H9" s="49">
        <v>6.1576354679802936E-2</v>
      </c>
    </row>
    <row r="10" spans="2:8" ht="26.25" customHeight="1">
      <c r="B10" s="53" t="s">
        <v>115</v>
      </c>
      <c r="C10" s="54">
        <v>2723</v>
      </c>
      <c r="D10" s="54">
        <v>2742</v>
      </c>
      <c r="E10" s="55">
        <v>-6.9292487235594891E-3</v>
      </c>
      <c r="F10" s="54">
        <v>11616</v>
      </c>
      <c r="G10" s="54">
        <v>10277</v>
      </c>
      <c r="H10" s="55">
        <v>0.13029094093607085</v>
      </c>
    </row>
    <row r="11" spans="2:8" ht="26.25" customHeight="1">
      <c r="B11" s="56" t="s">
        <v>116</v>
      </c>
    </row>
    <row r="12" spans="2:8" ht="15" customHeight="1"/>
    <row r="18" spans="16:16">
      <c r="P18" s="57"/>
    </row>
  </sheetData>
  <mergeCells count="1">
    <mergeCell ref="B3:H3"/>
  </mergeCells>
  <conditionalFormatting sqref="E5 H5">
    <cfRule type="cellIs" dxfId="5" priority="6" operator="lessThan">
      <formula>0</formula>
    </cfRule>
  </conditionalFormatting>
  <conditionalFormatting sqref="E9 H9">
    <cfRule type="cellIs" dxfId="4" priority="5" operator="lessThan">
      <formula>0</formula>
    </cfRule>
  </conditionalFormatting>
  <conditionalFormatting sqref="H10 E10">
    <cfRule type="cellIs" dxfId="3" priority="4" operator="lessThan">
      <formula>0</formula>
    </cfRule>
  </conditionalFormatting>
  <conditionalFormatting sqref="E6 H6">
    <cfRule type="cellIs" dxfId="2" priority="3" operator="lessThan">
      <formula>0</formula>
    </cfRule>
  </conditionalFormatting>
  <conditionalFormatting sqref="E7 H7">
    <cfRule type="cellIs" dxfId="1" priority="2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D5" sqref="D5:O10"/>
    </sheetView>
  </sheetViews>
  <sheetFormatPr defaultColWidth="9.109375" defaultRowHeight="13.8"/>
  <cols>
    <col min="1" max="1" width="1.109375" style="41" customWidth="1"/>
    <col min="2" max="2" width="9.109375" style="41" customWidth="1"/>
    <col min="3" max="3" width="16.88671875" style="41" customWidth="1"/>
    <col min="4" max="4" width="9" style="41" customWidth="1"/>
    <col min="5" max="5" width="11" style="41" customWidth="1"/>
    <col min="6" max="6" width="9" style="41" customWidth="1"/>
    <col min="7" max="7" width="12.88671875" style="41" customWidth="1"/>
    <col min="8" max="9" width="9" style="41" customWidth="1"/>
    <col min="10" max="10" width="9.88671875" style="41" customWidth="1"/>
    <col min="11" max="14" width="9" style="41" customWidth="1"/>
    <col min="15" max="15" width="11.5546875" style="41" customWidth="1"/>
    <col min="16" max="16384" width="9.109375" style="41"/>
  </cols>
  <sheetData>
    <row r="1" spans="2:15">
      <c r="B1" s="41" t="s">
        <v>7</v>
      </c>
      <c r="E1" s="42"/>
      <c r="O1" s="43">
        <v>45054</v>
      </c>
    </row>
    <row r="2" spans="2:15" ht="14.4" customHeight="1">
      <c r="B2" s="87" t="s">
        <v>19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2:15" ht="14.4" customHeight="1">
      <c r="B3" s="88" t="s">
        <v>20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2:15" ht="14.4" customHeight="1" thickBo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 t="s">
        <v>34</v>
      </c>
    </row>
    <row r="5" spans="2:15" ht="14.25" customHeight="1">
      <c r="B5" s="109" t="s">
        <v>0</v>
      </c>
      <c r="C5" s="111" t="s">
        <v>1</v>
      </c>
      <c r="D5" s="92" t="s">
        <v>90</v>
      </c>
      <c r="E5" s="92"/>
      <c r="F5" s="92"/>
      <c r="G5" s="92"/>
      <c r="H5" s="82"/>
      <c r="I5" s="81" t="s">
        <v>88</v>
      </c>
      <c r="J5" s="82"/>
      <c r="K5" s="81" t="s">
        <v>91</v>
      </c>
      <c r="L5" s="92"/>
      <c r="M5" s="92"/>
      <c r="N5" s="92"/>
      <c r="O5" s="93"/>
    </row>
    <row r="6" spans="2:15" ht="14.4" customHeight="1" thickBot="1">
      <c r="B6" s="110"/>
      <c r="C6" s="112"/>
      <c r="D6" s="90" t="s">
        <v>92</v>
      </c>
      <c r="E6" s="90"/>
      <c r="F6" s="90"/>
      <c r="G6" s="90"/>
      <c r="H6" s="94"/>
      <c r="I6" s="89" t="s">
        <v>93</v>
      </c>
      <c r="J6" s="94"/>
      <c r="K6" s="89" t="s">
        <v>94</v>
      </c>
      <c r="L6" s="90"/>
      <c r="M6" s="90"/>
      <c r="N6" s="90"/>
      <c r="O6" s="91"/>
    </row>
    <row r="7" spans="2:15" ht="14.4" customHeight="1">
      <c r="B7" s="110"/>
      <c r="C7" s="112"/>
      <c r="D7" s="83">
        <v>2023</v>
      </c>
      <c r="E7" s="84"/>
      <c r="F7" s="83">
        <v>2022</v>
      </c>
      <c r="G7" s="84"/>
      <c r="H7" s="99" t="s">
        <v>22</v>
      </c>
      <c r="I7" s="79">
        <v>2022</v>
      </c>
      <c r="J7" s="79" t="s">
        <v>81</v>
      </c>
      <c r="K7" s="83">
        <v>2023</v>
      </c>
      <c r="L7" s="84"/>
      <c r="M7" s="83">
        <v>2022</v>
      </c>
      <c r="N7" s="84"/>
      <c r="O7" s="99" t="s">
        <v>22</v>
      </c>
    </row>
    <row r="8" spans="2:15" ht="14.4" customHeight="1" thickBot="1">
      <c r="B8" s="101" t="s">
        <v>23</v>
      </c>
      <c r="C8" s="103" t="s">
        <v>24</v>
      </c>
      <c r="D8" s="85"/>
      <c r="E8" s="86"/>
      <c r="F8" s="85"/>
      <c r="G8" s="86"/>
      <c r="H8" s="100"/>
      <c r="I8" s="80"/>
      <c r="J8" s="80"/>
      <c r="K8" s="85"/>
      <c r="L8" s="86"/>
      <c r="M8" s="85"/>
      <c r="N8" s="86"/>
      <c r="O8" s="100"/>
    </row>
    <row r="9" spans="2:15" ht="14.25" customHeight="1">
      <c r="B9" s="101"/>
      <c r="C9" s="103"/>
      <c r="D9" s="5" t="s">
        <v>25</v>
      </c>
      <c r="E9" s="6" t="s">
        <v>2</v>
      </c>
      <c r="F9" s="5" t="s">
        <v>25</v>
      </c>
      <c r="G9" s="6" t="s">
        <v>2</v>
      </c>
      <c r="H9" s="105" t="s">
        <v>26</v>
      </c>
      <c r="I9" s="7" t="s">
        <v>25</v>
      </c>
      <c r="J9" s="107" t="s">
        <v>82</v>
      </c>
      <c r="K9" s="5" t="s">
        <v>25</v>
      </c>
      <c r="L9" s="6" t="s">
        <v>2</v>
      </c>
      <c r="M9" s="5" t="s">
        <v>25</v>
      </c>
      <c r="N9" s="6" t="s">
        <v>2</v>
      </c>
      <c r="O9" s="105" t="s">
        <v>26</v>
      </c>
    </row>
    <row r="10" spans="2:15" ht="14.4" customHeight="1" thickBot="1">
      <c r="B10" s="102"/>
      <c r="C10" s="104"/>
      <c r="D10" s="8" t="s">
        <v>27</v>
      </c>
      <c r="E10" s="9" t="s">
        <v>28</v>
      </c>
      <c r="F10" s="8" t="s">
        <v>27</v>
      </c>
      <c r="G10" s="9" t="s">
        <v>28</v>
      </c>
      <c r="H10" s="106"/>
      <c r="I10" s="10" t="s">
        <v>27</v>
      </c>
      <c r="J10" s="108"/>
      <c r="K10" s="8" t="s">
        <v>27</v>
      </c>
      <c r="L10" s="9" t="s">
        <v>28</v>
      </c>
      <c r="M10" s="8" t="s">
        <v>27</v>
      </c>
      <c r="N10" s="9" t="s">
        <v>28</v>
      </c>
      <c r="O10" s="106"/>
    </row>
    <row r="11" spans="2:15" ht="14.4" customHeight="1" thickBot="1">
      <c r="B11" s="11">
        <v>1</v>
      </c>
      <c r="C11" s="12" t="s">
        <v>9</v>
      </c>
      <c r="D11" s="13">
        <v>421</v>
      </c>
      <c r="E11" s="14">
        <v>0.16273676072671048</v>
      </c>
      <c r="F11" s="13">
        <v>514</v>
      </c>
      <c r="G11" s="14">
        <v>0.19359698681732579</v>
      </c>
      <c r="H11" s="15">
        <v>-0.18093385214007784</v>
      </c>
      <c r="I11" s="13">
        <v>674</v>
      </c>
      <c r="J11" s="15">
        <v>-0.37537091988130566</v>
      </c>
      <c r="K11" s="13">
        <v>2239</v>
      </c>
      <c r="L11" s="14">
        <v>0.20017881090746537</v>
      </c>
      <c r="M11" s="13">
        <v>1887</v>
      </c>
      <c r="N11" s="14">
        <v>0.19116604194103942</v>
      </c>
      <c r="O11" s="15">
        <v>0.18653948065712767</v>
      </c>
    </row>
    <row r="12" spans="2:15" ht="14.4" customHeight="1" thickBot="1">
      <c r="B12" s="58">
        <v>2</v>
      </c>
      <c r="C12" s="17" t="s">
        <v>8</v>
      </c>
      <c r="D12" s="18">
        <v>568</v>
      </c>
      <c r="E12" s="19">
        <v>0.21955933513722459</v>
      </c>
      <c r="F12" s="18">
        <v>482</v>
      </c>
      <c r="G12" s="19">
        <v>0.1815442561205273</v>
      </c>
      <c r="H12" s="20">
        <v>0.17842323651452285</v>
      </c>
      <c r="I12" s="18">
        <v>640</v>
      </c>
      <c r="J12" s="20">
        <v>-0.11250000000000004</v>
      </c>
      <c r="K12" s="18">
        <v>2207</v>
      </c>
      <c r="L12" s="19">
        <v>0.19731783638801967</v>
      </c>
      <c r="M12" s="18">
        <v>1772</v>
      </c>
      <c r="N12" s="19">
        <v>0.17951575321649277</v>
      </c>
      <c r="O12" s="20">
        <v>0.24548532731376982</v>
      </c>
    </row>
    <row r="13" spans="2:15" ht="14.4" customHeight="1" thickBot="1">
      <c r="B13" s="11">
        <v>3</v>
      </c>
      <c r="C13" s="12" t="s">
        <v>3</v>
      </c>
      <c r="D13" s="13">
        <v>429</v>
      </c>
      <c r="E13" s="14">
        <v>0.16582914572864321</v>
      </c>
      <c r="F13" s="13">
        <v>689</v>
      </c>
      <c r="G13" s="14">
        <v>0.25951035781544257</v>
      </c>
      <c r="H13" s="15">
        <v>-0.37735849056603776</v>
      </c>
      <c r="I13" s="13">
        <v>554</v>
      </c>
      <c r="J13" s="15">
        <v>-0.22563176895306858</v>
      </c>
      <c r="K13" s="13">
        <v>1965</v>
      </c>
      <c r="L13" s="14">
        <v>0.17568171658471166</v>
      </c>
      <c r="M13" s="13">
        <v>2259</v>
      </c>
      <c r="N13" s="14">
        <v>0.22885219329348597</v>
      </c>
      <c r="O13" s="15">
        <v>-0.13014608233731739</v>
      </c>
    </row>
    <row r="14" spans="2:15" ht="14.4" customHeight="1" thickBot="1">
      <c r="B14" s="58">
        <v>4</v>
      </c>
      <c r="C14" s="17" t="s">
        <v>10</v>
      </c>
      <c r="D14" s="18">
        <v>416</v>
      </c>
      <c r="E14" s="19">
        <v>0.16080402010050251</v>
      </c>
      <c r="F14" s="18">
        <v>210</v>
      </c>
      <c r="G14" s="19">
        <v>7.909604519774012E-2</v>
      </c>
      <c r="H14" s="20">
        <v>0.98095238095238102</v>
      </c>
      <c r="I14" s="18">
        <v>641</v>
      </c>
      <c r="J14" s="20">
        <v>-0.35101404056162244</v>
      </c>
      <c r="K14" s="18">
        <v>1726</v>
      </c>
      <c r="L14" s="19">
        <v>0.1543138131426017</v>
      </c>
      <c r="M14" s="18">
        <v>1065</v>
      </c>
      <c r="N14" s="19">
        <v>0.10789180427514942</v>
      </c>
      <c r="O14" s="20">
        <v>0.62065727699530515</v>
      </c>
    </row>
    <row r="15" spans="2:15" ht="14.4" customHeight="1" thickBot="1">
      <c r="B15" s="11">
        <v>5</v>
      </c>
      <c r="C15" s="12" t="s">
        <v>4</v>
      </c>
      <c r="D15" s="13">
        <v>279</v>
      </c>
      <c r="E15" s="14">
        <v>0.10784692694240433</v>
      </c>
      <c r="F15" s="13">
        <v>311</v>
      </c>
      <c r="G15" s="14">
        <v>0.11713747645951036</v>
      </c>
      <c r="H15" s="15">
        <v>-0.10289389067524113</v>
      </c>
      <c r="I15" s="13">
        <v>297</v>
      </c>
      <c r="J15" s="15">
        <v>-6.0606060606060552E-2</v>
      </c>
      <c r="K15" s="13">
        <v>1019</v>
      </c>
      <c r="L15" s="14">
        <v>9.1104157353598572E-2</v>
      </c>
      <c r="M15" s="13">
        <v>1503</v>
      </c>
      <c r="N15" s="14">
        <v>0.15226420828690101</v>
      </c>
      <c r="O15" s="15">
        <v>-0.32202262142381899</v>
      </c>
    </row>
    <row r="16" spans="2:15" ht="14.4" customHeight="1" thickBot="1">
      <c r="B16" s="58">
        <v>6</v>
      </c>
      <c r="C16" s="17" t="s">
        <v>12</v>
      </c>
      <c r="D16" s="18">
        <v>221</v>
      </c>
      <c r="E16" s="19">
        <v>8.5427135678391955E-2</v>
      </c>
      <c r="F16" s="18">
        <v>197</v>
      </c>
      <c r="G16" s="19">
        <v>7.4199623352165719E-2</v>
      </c>
      <c r="H16" s="20">
        <v>0.12182741116751261</v>
      </c>
      <c r="I16" s="18">
        <v>284</v>
      </c>
      <c r="J16" s="20">
        <v>-0.221830985915493</v>
      </c>
      <c r="K16" s="18">
        <v>894</v>
      </c>
      <c r="L16" s="19">
        <v>7.9928475637013857E-2</v>
      </c>
      <c r="M16" s="18">
        <v>620</v>
      </c>
      <c r="N16" s="19">
        <v>6.2810252254077603E-2</v>
      </c>
      <c r="O16" s="20">
        <v>0.4419354838709677</v>
      </c>
    </row>
    <row r="17" spans="2:15" ht="14.4" customHeight="1" thickBot="1">
      <c r="B17" s="11">
        <v>7</v>
      </c>
      <c r="C17" s="12" t="s">
        <v>11</v>
      </c>
      <c r="D17" s="13">
        <v>164</v>
      </c>
      <c r="E17" s="14">
        <v>6.3393892539621188E-2</v>
      </c>
      <c r="F17" s="13">
        <v>188</v>
      </c>
      <c r="G17" s="14">
        <v>7.0809792843691155E-2</v>
      </c>
      <c r="H17" s="15">
        <v>-0.12765957446808507</v>
      </c>
      <c r="I17" s="13">
        <v>197</v>
      </c>
      <c r="J17" s="15">
        <v>-0.1675126903553299</v>
      </c>
      <c r="K17" s="13">
        <v>719</v>
      </c>
      <c r="L17" s="14">
        <v>6.4282521233795256E-2</v>
      </c>
      <c r="M17" s="13">
        <v>498</v>
      </c>
      <c r="N17" s="14">
        <v>5.0450815520210718E-2</v>
      </c>
      <c r="O17" s="15">
        <v>0.44377510040160639</v>
      </c>
    </row>
    <row r="18" spans="2:15" ht="14.4" thickBot="1">
      <c r="B18" s="97" t="s">
        <v>58</v>
      </c>
      <c r="C18" s="98"/>
      <c r="D18" s="22">
        <f>SUM(D11:D17)</f>
        <v>2498</v>
      </c>
      <c r="E18" s="23">
        <f>D18/D20</f>
        <v>0.96559721685349831</v>
      </c>
      <c r="F18" s="22">
        <f>SUM(F11:F17)</f>
        <v>2591</v>
      </c>
      <c r="G18" s="23">
        <f>F18/F20</f>
        <v>0.97589453860640296</v>
      </c>
      <c r="H18" s="24">
        <f>D18/F18-1</f>
        <v>-3.5893477421844899E-2</v>
      </c>
      <c r="I18" s="22">
        <f>SUM(I11:I17)</f>
        <v>3287</v>
      </c>
      <c r="J18" s="23">
        <f>D18/I18-1</f>
        <v>-0.24003650745360516</v>
      </c>
      <c r="K18" s="22">
        <f>SUM(K11:K17)</f>
        <v>10769</v>
      </c>
      <c r="L18" s="23">
        <f>K18/K20</f>
        <v>0.96280733124720608</v>
      </c>
      <c r="M18" s="22">
        <f>SUM(M11:M17)</f>
        <v>9604</v>
      </c>
      <c r="N18" s="23">
        <f>M18/M20</f>
        <v>0.97295106878735693</v>
      </c>
      <c r="O18" s="24">
        <f>K18/M18-1</f>
        <v>0.12130362349021251</v>
      </c>
    </row>
    <row r="19" spans="2:15" ht="14.4" thickBot="1">
      <c r="B19" s="97" t="s">
        <v>29</v>
      </c>
      <c r="C19" s="98"/>
      <c r="D19" s="37">
        <f>D20-D18</f>
        <v>89</v>
      </c>
      <c r="E19" s="23">
        <f>D19/D20</f>
        <v>3.4402783146501741E-2</v>
      </c>
      <c r="F19" s="37">
        <f>F20-F18</f>
        <v>64</v>
      </c>
      <c r="G19" s="23">
        <f>F19/F20</f>
        <v>2.4105461393596987E-2</v>
      </c>
      <c r="H19" s="24">
        <f>D19/F19-1</f>
        <v>0.390625</v>
      </c>
      <c r="I19" s="37">
        <f>I20-I18</f>
        <v>128</v>
      </c>
      <c r="J19" s="24">
        <f>D19/I19-1</f>
        <v>-0.3046875</v>
      </c>
      <c r="K19" s="37">
        <f>K20-K18</f>
        <v>416</v>
      </c>
      <c r="L19" s="23">
        <f>K19/K20</f>
        <v>3.7192668752793923E-2</v>
      </c>
      <c r="M19" s="37">
        <f>M20-M18</f>
        <v>267</v>
      </c>
      <c r="N19" s="23">
        <f>M19/M20</f>
        <v>2.7048931212643096E-2</v>
      </c>
      <c r="O19" s="24">
        <f>K19/M19-1</f>
        <v>0.55805243445692887</v>
      </c>
    </row>
    <row r="20" spans="2:15" ht="14.4" thickBot="1">
      <c r="B20" s="95" t="s">
        <v>30</v>
      </c>
      <c r="C20" s="96"/>
      <c r="D20" s="25">
        <v>2587</v>
      </c>
      <c r="E20" s="26">
        <v>1</v>
      </c>
      <c r="F20" s="25">
        <v>2655</v>
      </c>
      <c r="G20" s="26">
        <v>1</v>
      </c>
      <c r="H20" s="27">
        <v>-2.5612052730696777E-2</v>
      </c>
      <c r="I20" s="25">
        <v>3415</v>
      </c>
      <c r="J20" s="27">
        <v>-0.24245973645680818</v>
      </c>
      <c r="K20" s="25">
        <v>11185</v>
      </c>
      <c r="L20" s="26">
        <v>1</v>
      </c>
      <c r="M20" s="25">
        <v>9871</v>
      </c>
      <c r="N20" s="26">
        <v>1</v>
      </c>
      <c r="O20" s="27">
        <v>0.13311721203525484</v>
      </c>
    </row>
    <row r="21" spans="2:15">
      <c r="B21" s="59" t="s">
        <v>41</v>
      </c>
    </row>
    <row r="22" spans="2:15">
      <c r="B22" s="1" t="s">
        <v>63</v>
      </c>
    </row>
    <row r="23" spans="2:15">
      <c r="B23" s="29" t="s">
        <v>64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4" type="noConversion"/>
  <conditionalFormatting sqref="J11:J17 O11:O17 H11:H17">
    <cfRule type="cellIs" dxfId="152" priority="7" operator="lessThan">
      <formula>0</formula>
    </cfRule>
  </conditionalFormatting>
  <conditionalFormatting sqref="L11:L17 N11:O17 D11:E17 G11:J17">
    <cfRule type="cellIs" dxfId="151" priority="6" operator="equal">
      <formula>0</formula>
    </cfRule>
  </conditionalFormatting>
  <conditionalFormatting sqref="F11:F17">
    <cfRule type="cellIs" dxfId="150" priority="5" operator="equal">
      <formula>0</formula>
    </cfRule>
  </conditionalFormatting>
  <conditionalFormatting sqref="K11:K17">
    <cfRule type="cellIs" dxfId="149" priority="4" operator="equal">
      <formula>0</formula>
    </cfRule>
  </conditionalFormatting>
  <conditionalFormatting sqref="M11:M17">
    <cfRule type="cellIs" dxfId="148" priority="3" operator="equal">
      <formula>0</formula>
    </cfRule>
  </conditionalFormatting>
  <conditionalFormatting sqref="H19 J19 O19">
    <cfRule type="cellIs" dxfId="147" priority="2" operator="lessThan">
      <formula>0</formula>
    </cfRule>
  </conditionalFormatting>
  <conditionalFormatting sqref="H18 O18">
    <cfRule type="cellIs" dxfId="14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85" zoomScaleNormal="85" workbookViewId="0">
      <selection activeCell="B1" sqref="B1"/>
    </sheetView>
  </sheetViews>
  <sheetFormatPr defaultColWidth="9.109375" defaultRowHeight="13.8"/>
  <cols>
    <col min="1" max="1" width="1.33203125" style="41" customWidth="1"/>
    <col min="2" max="2" width="15.44140625" style="41" bestFit="1" customWidth="1"/>
    <col min="3" max="3" width="17.88671875" style="41" customWidth="1"/>
    <col min="4" max="9" width="9" style="41" customWidth="1"/>
    <col min="10" max="10" width="9.6640625" style="41" customWidth="1"/>
    <col min="11" max="14" width="9" style="41" customWidth="1"/>
    <col min="15" max="15" width="11.5546875" style="41" customWidth="1"/>
    <col min="16" max="16384" width="9.109375" style="41"/>
  </cols>
  <sheetData>
    <row r="1" spans="2:15">
      <c r="B1" s="41" t="s">
        <v>7</v>
      </c>
      <c r="E1" s="42"/>
      <c r="O1" s="43">
        <v>45054</v>
      </c>
    </row>
    <row r="2" spans="2:15" ht="14.4" customHeight="1">
      <c r="B2" s="87" t="s">
        <v>19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60"/>
    </row>
    <row r="3" spans="2:15" ht="14.4" customHeight="1" thickBot="1">
      <c r="B3" s="88" t="s">
        <v>20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61" t="s">
        <v>34</v>
      </c>
    </row>
    <row r="4" spans="2:15" ht="14.4" customHeight="1">
      <c r="B4" s="109" t="s">
        <v>21</v>
      </c>
      <c r="C4" s="111" t="s">
        <v>1</v>
      </c>
      <c r="D4" s="92" t="s">
        <v>90</v>
      </c>
      <c r="E4" s="92"/>
      <c r="F4" s="92"/>
      <c r="G4" s="92"/>
      <c r="H4" s="82"/>
      <c r="I4" s="81" t="s">
        <v>88</v>
      </c>
      <c r="J4" s="82"/>
      <c r="K4" s="81" t="s">
        <v>91</v>
      </c>
      <c r="L4" s="92"/>
      <c r="M4" s="92"/>
      <c r="N4" s="92"/>
      <c r="O4" s="93"/>
    </row>
    <row r="5" spans="2:15" ht="14.4" customHeight="1" thickBot="1">
      <c r="B5" s="110"/>
      <c r="C5" s="112"/>
      <c r="D5" s="90" t="s">
        <v>92</v>
      </c>
      <c r="E5" s="90"/>
      <c r="F5" s="90"/>
      <c r="G5" s="90"/>
      <c r="H5" s="94"/>
      <c r="I5" s="89" t="s">
        <v>93</v>
      </c>
      <c r="J5" s="94"/>
      <c r="K5" s="89" t="s">
        <v>94</v>
      </c>
      <c r="L5" s="90"/>
      <c r="M5" s="90"/>
      <c r="N5" s="90"/>
      <c r="O5" s="91"/>
    </row>
    <row r="6" spans="2:15" ht="14.4" customHeight="1">
      <c r="B6" s="110"/>
      <c r="C6" s="112"/>
      <c r="D6" s="83">
        <v>2023</v>
      </c>
      <c r="E6" s="84"/>
      <c r="F6" s="83">
        <v>2022</v>
      </c>
      <c r="G6" s="84"/>
      <c r="H6" s="99" t="s">
        <v>22</v>
      </c>
      <c r="I6" s="79">
        <v>2022</v>
      </c>
      <c r="J6" s="79" t="s">
        <v>81</v>
      </c>
      <c r="K6" s="83">
        <v>2023</v>
      </c>
      <c r="L6" s="84"/>
      <c r="M6" s="83">
        <v>2022</v>
      </c>
      <c r="N6" s="84"/>
      <c r="O6" s="99" t="s">
        <v>22</v>
      </c>
    </row>
    <row r="7" spans="2:15" ht="14.4" customHeight="1" thickBot="1">
      <c r="B7" s="101" t="s">
        <v>21</v>
      </c>
      <c r="C7" s="103" t="s">
        <v>24</v>
      </c>
      <c r="D7" s="85"/>
      <c r="E7" s="86"/>
      <c r="F7" s="85"/>
      <c r="G7" s="86"/>
      <c r="H7" s="100"/>
      <c r="I7" s="80"/>
      <c r="J7" s="80"/>
      <c r="K7" s="85"/>
      <c r="L7" s="86"/>
      <c r="M7" s="85"/>
      <c r="N7" s="86"/>
      <c r="O7" s="100"/>
    </row>
    <row r="8" spans="2:15" ht="14.4" customHeight="1">
      <c r="B8" s="101"/>
      <c r="C8" s="103"/>
      <c r="D8" s="5" t="s">
        <v>25</v>
      </c>
      <c r="E8" s="6" t="s">
        <v>2</v>
      </c>
      <c r="F8" s="5" t="s">
        <v>25</v>
      </c>
      <c r="G8" s="6" t="s">
        <v>2</v>
      </c>
      <c r="H8" s="105" t="s">
        <v>26</v>
      </c>
      <c r="I8" s="7" t="s">
        <v>25</v>
      </c>
      <c r="J8" s="107" t="s">
        <v>82</v>
      </c>
      <c r="K8" s="5" t="s">
        <v>25</v>
      </c>
      <c r="L8" s="6" t="s">
        <v>2</v>
      </c>
      <c r="M8" s="5" t="s">
        <v>25</v>
      </c>
      <c r="N8" s="6" t="s">
        <v>2</v>
      </c>
      <c r="O8" s="105" t="s">
        <v>26</v>
      </c>
    </row>
    <row r="9" spans="2:15" ht="14.4" customHeight="1" thickBot="1">
      <c r="B9" s="102"/>
      <c r="C9" s="104"/>
      <c r="D9" s="8" t="s">
        <v>27</v>
      </c>
      <c r="E9" s="9" t="s">
        <v>28</v>
      </c>
      <c r="F9" s="8" t="s">
        <v>27</v>
      </c>
      <c r="G9" s="9" t="s">
        <v>28</v>
      </c>
      <c r="H9" s="106"/>
      <c r="I9" s="10" t="s">
        <v>27</v>
      </c>
      <c r="J9" s="108"/>
      <c r="K9" s="8" t="s">
        <v>27</v>
      </c>
      <c r="L9" s="9" t="s">
        <v>28</v>
      </c>
      <c r="M9" s="8" t="s">
        <v>27</v>
      </c>
      <c r="N9" s="9" t="s">
        <v>28</v>
      </c>
      <c r="O9" s="106"/>
    </row>
    <row r="10" spans="2:15" ht="14.4" customHeight="1" thickBot="1">
      <c r="B10" s="62"/>
      <c r="C10" s="12" t="s">
        <v>12</v>
      </c>
      <c r="D10" s="13">
        <v>144</v>
      </c>
      <c r="E10" s="14">
        <v>0.58536585365853655</v>
      </c>
      <c r="F10" s="13">
        <v>137</v>
      </c>
      <c r="G10" s="14">
        <v>0.66829268292682931</v>
      </c>
      <c r="H10" s="15">
        <v>5.1094890510948954E-2</v>
      </c>
      <c r="I10" s="13">
        <v>190</v>
      </c>
      <c r="J10" s="15">
        <v>-0.24210526315789471</v>
      </c>
      <c r="K10" s="13">
        <v>554</v>
      </c>
      <c r="L10" s="14">
        <v>0.50686184812442814</v>
      </c>
      <c r="M10" s="13">
        <v>401</v>
      </c>
      <c r="N10" s="14">
        <v>0.54189189189189191</v>
      </c>
      <c r="O10" s="15">
        <v>0.38154613466334175</v>
      </c>
    </row>
    <row r="11" spans="2:15" ht="14.4" customHeight="1" thickBot="1">
      <c r="B11" s="63"/>
      <c r="C11" s="17" t="s">
        <v>9</v>
      </c>
      <c r="D11" s="18">
        <v>36</v>
      </c>
      <c r="E11" s="19">
        <v>0.14634146341463414</v>
      </c>
      <c r="F11" s="18">
        <v>26</v>
      </c>
      <c r="G11" s="19">
        <v>0.12682926829268293</v>
      </c>
      <c r="H11" s="20">
        <v>0.38461538461538458</v>
      </c>
      <c r="I11" s="18">
        <v>43</v>
      </c>
      <c r="J11" s="20">
        <v>-0.16279069767441856</v>
      </c>
      <c r="K11" s="18">
        <v>149</v>
      </c>
      <c r="L11" s="19">
        <v>0.13632204940530648</v>
      </c>
      <c r="M11" s="18">
        <v>109</v>
      </c>
      <c r="N11" s="19">
        <v>0.14729729729729729</v>
      </c>
      <c r="O11" s="20">
        <v>0.3669724770642202</v>
      </c>
    </row>
    <row r="12" spans="2:15" ht="14.4" customHeight="1" thickBot="1">
      <c r="B12" s="63"/>
      <c r="C12" s="12" t="s">
        <v>39</v>
      </c>
      <c r="D12" s="13">
        <v>21</v>
      </c>
      <c r="E12" s="14">
        <v>8.5365853658536592E-2</v>
      </c>
      <c r="F12" s="13">
        <v>9</v>
      </c>
      <c r="G12" s="14">
        <v>4.3902439024390241E-2</v>
      </c>
      <c r="H12" s="15">
        <v>1.3333333333333335</v>
      </c>
      <c r="I12" s="13">
        <v>41</v>
      </c>
      <c r="J12" s="15">
        <v>-0.48780487804878048</v>
      </c>
      <c r="K12" s="13">
        <v>130</v>
      </c>
      <c r="L12" s="14">
        <v>0.11893870082342177</v>
      </c>
      <c r="M12" s="13">
        <v>55</v>
      </c>
      <c r="N12" s="14">
        <v>7.4324324324324328E-2</v>
      </c>
      <c r="O12" s="15">
        <v>1.3636363636363638</v>
      </c>
    </row>
    <row r="13" spans="2:15" ht="14.4" customHeight="1" thickBot="1">
      <c r="B13" s="63"/>
      <c r="C13" s="64" t="s">
        <v>4</v>
      </c>
      <c r="D13" s="18">
        <v>15</v>
      </c>
      <c r="E13" s="19">
        <v>6.097560975609756E-2</v>
      </c>
      <c r="F13" s="18">
        <v>17</v>
      </c>
      <c r="G13" s="19">
        <v>8.2926829268292687E-2</v>
      </c>
      <c r="H13" s="20">
        <v>-0.11764705882352944</v>
      </c>
      <c r="I13" s="18">
        <v>40</v>
      </c>
      <c r="J13" s="20">
        <v>-0.625</v>
      </c>
      <c r="K13" s="18">
        <v>100</v>
      </c>
      <c r="L13" s="19">
        <v>9.1491308325709064E-2</v>
      </c>
      <c r="M13" s="18">
        <v>85</v>
      </c>
      <c r="N13" s="19">
        <v>0.11486486486486487</v>
      </c>
      <c r="O13" s="20">
        <v>0.17647058823529416</v>
      </c>
    </row>
    <row r="14" spans="2:15" ht="14.4" customHeight="1" thickBot="1">
      <c r="B14" s="63"/>
      <c r="C14" s="65" t="s">
        <v>3</v>
      </c>
      <c r="D14" s="13">
        <v>11</v>
      </c>
      <c r="E14" s="14">
        <v>4.4715447154471545E-2</v>
      </c>
      <c r="F14" s="13">
        <v>7</v>
      </c>
      <c r="G14" s="14">
        <v>3.4146341463414637E-2</v>
      </c>
      <c r="H14" s="15">
        <v>0.5714285714285714</v>
      </c>
      <c r="I14" s="13">
        <v>17</v>
      </c>
      <c r="J14" s="15">
        <v>-0.3529411764705882</v>
      </c>
      <c r="K14" s="13">
        <v>49</v>
      </c>
      <c r="L14" s="14">
        <v>4.483074107959744E-2</v>
      </c>
      <c r="M14" s="13">
        <v>41</v>
      </c>
      <c r="N14" s="14">
        <v>5.5405405405405408E-2</v>
      </c>
      <c r="O14" s="15">
        <v>0.19512195121951215</v>
      </c>
    </row>
    <row r="15" spans="2:15" ht="14.4" customHeight="1" thickBot="1">
      <c r="B15" s="63"/>
      <c r="C15" s="66" t="s">
        <v>16</v>
      </c>
      <c r="D15" s="18">
        <v>2</v>
      </c>
      <c r="E15" s="19">
        <v>8.130081300813009E-3</v>
      </c>
      <c r="F15" s="18">
        <v>0</v>
      </c>
      <c r="G15" s="19">
        <v>0</v>
      </c>
      <c r="H15" s="20"/>
      <c r="I15" s="18">
        <v>21</v>
      </c>
      <c r="J15" s="20">
        <v>-0.90476190476190477</v>
      </c>
      <c r="K15" s="18">
        <v>31</v>
      </c>
      <c r="L15" s="19">
        <v>2.8362305580969808E-2</v>
      </c>
      <c r="M15" s="18">
        <v>0</v>
      </c>
      <c r="N15" s="19">
        <v>0</v>
      </c>
      <c r="O15" s="20"/>
    </row>
    <row r="16" spans="2:15" ht="14.4" customHeight="1" thickBot="1">
      <c r="B16" s="63"/>
      <c r="C16" s="12" t="s">
        <v>11</v>
      </c>
      <c r="D16" s="13">
        <v>6</v>
      </c>
      <c r="E16" s="14">
        <v>2.4390243902439025E-2</v>
      </c>
      <c r="F16" s="13">
        <v>4</v>
      </c>
      <c r="G16" s="14">
        <v>1.9512195121951219E-2</v>
      </c>
      <c r="H16" s="15">
        <v>0.5</v>
      </c>
      <c r="I16" s="13">
        <v>4</v>
      </c>
      <c r="J16" s="15">
        <v>0.5</v>
      </c>
      <c r="K16" s="13">
        <v>23</v>
      </c>
      <c r="L16" s="14">
        <v>2.1043000914913082E-2</v>
      </c>
      <c r="M16" s="13">
        <v>11</v>
      </c>
      <c r="N16" s="14">
        <v>1.4864864864864866E-2</v>
      </c>
      <c r="O16" s="15">
        <v>1.0909090909090908</v>
      </c>
    </row>
    <row r="17" spans="2:15" ht="14.4" customHeight="1" thickBot="1">
      <c r="B17" s="67"/>
      <c r="C17" s="66" t="s">
        <v>29</v>
      </c>
      <c r="D17" s="18">
        <v>11</v>
      </c>
      <c r="E17" s="19">
        <v>4.4715447154471545E-2</v>
      </c>
      <c r="F17" s="18">
        <v>5</v>
      </c>
      <c r="G17" s="19">
        <v>2.4390243902439025E-2</v>
      </c>
      <c r="H17" s="20">
        <v>1.2000000000000002</v>
      </c>
      <c r="I17" s="18">
        <v>22</v>
      </c>
      <c r="J17" s="20">
        <v>5.8823529411764705E-2</v>
      </c>
      <c r="K17" s="18">
        <v>57</v>
      </c>
      <c r="L17" s="19">
        <v>5.2150045745654162E-2</v>
      </c>
      <c r="M17" s="18">
        <v>38</v>
      </c>
      <c r="N17" s="19">
        <v>5.1351351351351354E-2</v>
      </c>
      <c r="O17" s="20">
        <v>0.5</v>
      </c>
    </row>
    <row r="18" spans="2:15" ht="14.4" customHeight="1" thickBot="1">
      <c r="B18" s="21" t="s">
        <v>5</v>
      </c>
      <c r="C18" s="21" t="s">
        <v>30</v>
      </c>
      <c r="D18" s="22">
        <v>246</v>
      </c>
      <c r="E18" s="23">
        <v>1</v>
      </c>
      <c r="F18" s="22">
        <v>205</v>
      </c>
      <c r="G18" s="23">
        <v>1</v>
      </c>
      <c r="H18" s="24">
        <v>0.19999999999999996</v>
      </c>
      <c r="I18" s="22">
        <v>374</v>
      </c>
      <c r="J18" s="23">
        <v>-0.34224598930481287</v>
      </c>
      <c r="K18" s="22">
        <v>1093</v>
      </c>
      <c r="L18" s="23">
        <v>0.99999999999999978</v>
      </c>
      <c r="M18" s="22">
        <v>740</v>
      </c>
      <c r="N18" s="23">
        <v>0.99999999999999989</v>
      </c>
      <c r="O18" s="24">
        <v>0.47702702702702693</v>
      </c>
    </row>
    <row r="19" spans="2:15" ht="14.4" customHeight="1" thickBot="1">
      <c r="B19" s="62"/>
      <c r="C19" s="12" t="s">
        <v>8</v>
      </c>
      <c r="D19" s="13">
        <v>564</v>
      </c>
      <c r="E19" s="14">
        <v>0.24123182207014543</v>
      </c>
      <c r="F19" s="13">
        <v>482</v>
      </c>
      <c r="G19" s="14">
        <v>0.19673469387755102</v>
      </c>
      <c r="H19" s="15">
        <v>0.17012448132780089</v>
      </c>
      <c r="I19" s="13">
        <v>636</v>
      </c>
      <c r="J19" s="15">
        <v>-0.1132075471698113</v>
      </c>
      <c r="K19" s="13">
        <v>2193</v>
      </c>
      <c r="L19" s="14">
        <v>0.21751636580043643</v>
      </c>
      <c r="M19" s="13">
        <v>1763</v>
      </c>
      <c r="N19" s="14">
        <v>0.19314198071866784</v>
      </c>
      <c r="O19" s="15">
        <v>0.24390243902439024</v>
      </c>
    </row>
    <row r="20" spans="2:15" ht="14.4" customHeight="1" thickBot="1">
      <c r="B20" s="63"/>
      <c r="C20" s="17" t="s">
        <v>9</v>
      </c>
      <c r="D20" s="18">
        <v>385</v>
      </c>
      <c r="E20" s="19">
        <v>0.16467065868263472</v>
      </c>
      <c r="F20" s="18">
        <v>488</v>
      </c>
      <c r="G20" s="19">
        <v>0.19918367346938776</v>
      </c>
      <c r="H20" s="20">
        <v>-0.21106557377049184</v>
      </c>
      <c r="I20" s="18">
        <v>631</v>
      </c>
      <c r="J20" s="20">
        <v>-0.38985736925515058</v>
      </c>
      <c r="K20" s="18">
        <v>2089</v>
      </c>
      <c r="L20" s="19">
        <v>0.20720095219202539</v>
      </c>
      <c r="M20" s="18">
        <v>1777</v>
      </c>
      <c r="N20" s="19">
        <v>0.19467572304995617</v>
      </c>
      <c r="O20" s="20">
        <v>0.17557681485649979</v>
      </c>
    </row>
    <row r="21" spans="2:15" ht="14.4" customHeight="1" thickBot="1">
      <c r="B21" s="63"/>
      <c r="C21" s="12" t="s">
        <v>3</v>
      </c>
      <c r="D21" s="13">
        <v>418</v>
      </c>
      <c r="E21" s="14">
        <v>0.17878528656971771</v>
      </c>
      <c r="F21" s="13">
        <v>682</v>
      </c>
      <c r="G21" s="14">
        <v>0.27836734693877552</v>
      </c>
      <c r="H21" s="15">
        <v>-0.38709677419354838</v>
      </c>
      <c r="I21" s="13">
        <v>537</v>
      </c>
      <c r="J21" s="15">
        <v>-0.22160148975791438</v>
      </c>
      <c r="K21" s="13">
        <v>1916</v>
      </c>
      <c r="L21" s="14">
        <v>0.1900416584011109</v>
      </c>
      <c r="M21" s="13">
        <v>2218</v>
      </c>
      <c r="N21" s="14">
        <v>0.24298860648553899</v>
      </c>
      <c r="O21" s="15">
        <v>-0.13615870153291254</v>
      </c>
    </row>
    <row r="22" spans="2:15" ht="14.4" customHeight="1" thickBot="1">
      <c r="B22" s="63"/>
      <c r="C22" s="64" t="s">
        <v>10</v>
      </c>
      <c r="D22" s="18">
        <v>416</v>
      </c>
      <c r="E22" s="19">
        <v>0.17792985457656116</v>
      </c>
      <c r="F22" s="18">
        <v>210</v>
      </c>
      <c r="G22" s="19">
        <v>8.5714285714285715E-2</v>
      </c>
      <c r="H22" s="20">
        <v>0.98095238095238102</v>
      </c>
      <c r="I22" s="18">
        <v>641</v>
      </c>
      <c r="J22" s="20">
        <v>-0.35101404056162244</v>
      </c>
      <c r="K22" s="18">
        <v>1726</v>
      </c>
      <c r="L22" s="19">
        <v>0.17119619123189844</v>
      </c>
      <c r="M22" s="18">
        <v>1065</v>
      </c>
      <c r="N22" s="19">
        <v>0.11667397020157756</v>
      </c>
      <c r="O22" s="20">
        <v>0.62065727699530515</v>
      </c>
    </row>
    <row r="23" spans="2:15" ht="14.4" customHeight="1" thickBot="1">
      <c r="B23" s="63"/>
      <c r="C23" s="65" t="s">
        <v>4</v>
      </c>
      <c r="D23" s="13">
        <v>264</v>
      </c>
      <c r="E23" s="14">
        <v>0.11291702309666382</v>
      </c>
      <c r="F23" s="13">
        <v>294</v>
      </c>
      <c r="G23" s="14">
        <v>0.12</v>
      </c>
      <c r="H23" s="15">
        <v>-0.10204081632653061</v>
      </c>
      <c r="I23" s="13">
        <v>257</v>
      </c>
      <c r="J23" s="15">
        <v>2.7237354085603016E-2</v>
      </c>
      <c r="K23" s="13">
        <v>919</v>
      </c>
      <c r="L23" s="14">
        <v>9.1152549097401309E-2</v>
      </c>
      <c r="M23" s="13">
        <v>1418</v>
      </c>
      <c r="N23" s="14">
        <v>0.1553461875547765</v>
      </c>
      <c r="O23" s="15">
        <v>-0.35190409026798308</v>
      </c>
    </row>
    <row r="24" spans="2:15" ht="14.4" customHeight="1" thickBot="1">
      <c r="B24" s="63"/>
      <c r="C24" s="66" t="s">
        <v>11</v>
      </c>
      <c r="D24" s="18">
        <v>158</v>
      </c>
      <c r="E24" s="19">
        <v>6.7579127459366978E-2</v>
      </c>
      <c r="F24" s="18">
        <v>184</v>
      </c>
      <c r="G24" s="19">
        <v>7.5102040816326529E-2</v>
      </c>
      <c r="H24" s="20">
        <v>-0.14130434782608692</v>
      </c>
      <c r="I24" s="18">
        <v>193</v>
      </c>
      <c r="J24" s="20">
        <v>-0.18134715025906734</v>
      </c>
      <c r="K24" s="18">
        <v>696</v>
      </c>
      <c r="L24" s="19">
        <v>6.903392184090458E-2</v>
      </c>
      <c r="M24" s="18">
        <v>487</v>
      </c>
      <c r="N24" s="19">
        <v>5.3352322524101665E-2</v>
      </c>
      <c r="O24" s="20">
        <v>0.42915811088295697</v>
      </c>
    </row>
    <row r="25" spans="2:15" ht="14.4" customHeight="1" thickBot="1">
      <c r="B25" s="63"/>
      <c r="C25" s="12" t="s">
        <v>12</v>
      </c>
      <c r="D25" s="13">
        <v>76</v>
      </c>
      <c r="E25" s="14">
        <v>3.2506415739948676E-2</v>
      </c>
      <c r="F25" s="13">
        <v>60</v>
      </c>
      <c r="G25" s="14">
        <v>2.4489795918367346E-2</v>
      </c>
      <c r="H25" s="15">
        <v>0.26666666666666661</v>
      </c>
      <c r="I25" s="13">
        <v>93</v>
      </c>
      <c r="J25" s="15">
        <v>-0.18279569892473113</v>
      </c>
      <c r="K25" s="13">
        <v>336</v>
      </c>
      <c r="L25" s="14">
        <v>3.3326720888712559E-2</v>
      </c>
      <c r="M25" s="13">
        <v>217</v>
      </c>
      <c r="N25" s="14">
        <v>2.3773006134969327E-2</v>
      </c>
      <c r="O25" s="15">
        <v>0.54838709677419351</v>
      </c>
    </row>
    <row r="26" spans="2:15" ht="14.4" customHeight="1" thickBot="1">
      <c r="B26" s="63"/>
      <c r="C26" s="66" t="s">
        <v>60</v>
      </c>
      <c r="D26" s="18">
        <v>51</v>
      </c>
      <c r="E26" s="19">
        <v>2.1813515825491875E-2</v>
      </c>
      <c r="F26" s="18">
        <v>47</v>
      </c>
      <c r="G26" s="19">
        <v>1.9183673469387756E-2</v>
      </c>
      <c r="H26" s="20">
        <v>8.5106382978723305E-2</v>
      </c>
      <c r="I26" s="18">
        <v>51</v>
      </c>
      <c r="J26" s="20">
        <v>0</v>
      </c>
      <c r="K26" s="18">
        <v>198</v>
      </c>
      <c r="L26" s="19">
        <v>1.9638960523705614E-2</v>
      </c>
      <c r="M26" s="18">
        <v>174</v>
      </c>
      <c r="N26" s="19">
        <v>1.906222611744084E-2</v>
      </c>
      <c r="O26" s="20">
        <v>0.13793103448275867</v>
      </c>
    </row>
    <row r="27" spans="2:15" ht="14.4" customHeight="1" thickBot="1">
      <c r="B27" s="67"/>
      <c r="C27" s="12" t="s">
        <v>29</v>
      </c>
      <c r="D27" s="13">
        <v>6</v>
      </c>
      <c r="E27" s="14">
        <v>2.5662959794696323E-3</v>
      </c>
      <c r="F27" s="13">
        <v>3</v>
      </c>
      <c r="G27" s="14">
        <v>1.2244897959183673E-3</v>
      </c>
      <c r="H27" s="15">
        <v>1</v>
      </c>
      <c r="I27" s="13">
        <v>1</v>
      </c>
      <c r="J27" s="15">
        <v>5</v>
      </c>
      <c r="K27" s="13">
        <v>9</v>
      </c>
      <c r="L27" s="14">
        <v>8.9268002380480066E-4</v>
      </c>
      <c r="M27" s="13">
        <v>9</v>
      </c>
      <c r="N27" s="14">
        <v>9.8597721297107813E-4</v>
      </c>
      <c r="O27" s="15">
        <v>0</v>
      </c>
    </row>
    <row r="28" spans="2:15" ht="14.4" customHeight="1" thickBot="1">
      <c r="B28" s="21" t="s">
        <v>6</v>
      </c>
      <c r="C28" s="21" t="s">
        <v>30</v>
      </c>
      <c r="D28" s="22">
        <v>2338</v>
      </c>
      <c r="E28" s="23">
        <v>1</v>
      </c>
      <c r="F28" s="22">
        <v>2450</v>
      </c>
      <c r="G28" s="23">
        <v>1</v>
      </c>
      <c r="H28" s="24">
        <v>-4.5714285714285707E-2</v>
      </c>
      <c r="I28" s="22">
        <v>3040</v>
      </c>
      <c r="J28" s="23">
        <v>-0.23092105263157892</v>
      </c>
      <c r="K28" s="22">
        <v>10082</v>
      </c>
      <c r="L28" s="23">
        <v>1</v>
      </c>
      <c r="M28" s="22">
        <v>9128</v>
      </c>
      <c r="N28" s="23">
        <v>0.99999999999999989</v>
      </c>
      <c r="O28" s="24">
        <v>0.10451358457493432</v>
      </c>
    </row>
    <row r="29" spans="2:15" ht="14.4" customHeight="1" thickBot="1">
      <c r="B29" s="21" t="s">
        <v>49</v>
      </c>
      <c r="C29" s="21" t="s">
        <v>30</v>
      </c>
      <c r="D29" s="22">
        <v>3</v>
      </c>
      <c r="E29" s="23">
        <v>1</v>
      </c>
      <c r="F29" s="22">
        <v>0</v>
      </c>
      <c r="G29" s="23">
        <v>0</v>
      </c>
      <c r="H29" s="24"/>
      <c r="I29" s="22">
        <v>1</v>
      </c>
      <c r="J29" s="23">
        <v>2</v>
      </c>
      <c r="K29" s="22">
        <v>10</v>
      </c>
      <c r="L29" s="23">
        <v>1</v>
      </c>
      <c r="M29" s="22">
        <v>3</v>
      </c>
      <c r="N29" s="23">
        <v>1</v>
      </c>
      <c r="O29" s="24">
        <v>2.3333333333333335</v>
      </c>
    </row>
    <row r="30" spans="2:15" ht="14.4" customHeight="1" thickBot="1">
      <c r="B30" s="95"/>
      <c r="C30" s="96" t="s">
        <v>30</v>
      </c>
      <c r="D30" s="25">
        <v>2587</v>
      </c>
      <c r="E30" s="26">
        <v>1</v>
      </c>
      <c r="F30" s="25">
        <v>2655</v>
      </c>
      <c r="G30" s="26">
        <v>1</v>
      </c>
      <c r="H30" s="27">
        <v>-2.5612052730696777E-2</v>
      </c>
      <c r="I30" s="25">
        <v>3415</v>
      </c>
      <c r="J30" s="27">
        <v>-0.24245973645680818</v>
      </c>
      <c r="K30" s="25">
        <v>11185</v>
      </c>
      <c r="L30" s="26">
        <v>1</v>
      </c>
      <c r="M30" s="25">
        <v>9871</v>
      </c>
      <c r="N30" s="26">
        <v>1</v>
      </c>
      <c r="O30" s="27">
        <v>0.13311721203525484</v>
      </c>
    </row>
    <row r="31" spans="2:15" ht="14.4" customHeight="1">
      <c r="B31" s="1" t="s">
        <v>63</v>
      </c>
      <c r="C31" s="28"/>
      <c r="D31" s="1"/>
      <c r="E31" s="1"/>
      <c r="F31" s="1"/>
      <c r="G31" s="1"/>
    </row>
    <row r="32" spans="2:15">
      <c r="B32" s="29" t="s">
        <v>64</v>
      </c>
      <c r="C32" s="1"/>
      <c r="D32" s="1"/>
      <c r="E32" s="1"/>
      <c r="F32" s="1"/>
      <c r="G32" s="1"/>
    </row>
    <row r="34" spans="2:15">
      <c r="B34" s="87" t="s">
        <v>37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60"/>
    </row>
    <row r="35" spans="2:15" ht="14.4" thickBot="1">
      <c r="B35" s="88" t="s">
        <v>38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61" t="s">
        <v>34</v>
      </c>
    </row>
    <row r="36" spans="2:15" ht="14.4" customHeight="1">
      <c r="B36" s="109" t="s">
        <v>21</v>
      </c>
      <c r="C36" s="111" t="s">
        <v>1</v>
      </c>
      <c r="D36" s="92" t="s">
        <v>90</v>
      </c>
      <c r="E36" s="92"/>
      <c r="F36" s="92"/>
      <c r="G36" s="92"/>
      <c r="H36" s="82"/>
      <c r="I36" s="81" t="s">
        <v>88</v>
      </c>
      <c r="J36" s="82"/>
      <c r="K36" s="81" t="s">
        <v>91</v>
      </c>
      <c r="L36" s="92"/>
      <c r="M36" s="92"/>
      <c r="N36" s="92"/>
      <c r="O36" s="93"/>
    </row>
    <row r="37" spans="2:15" ht="14.4" customHeight="1" thickBot="1">
      <c r="B37" s="110"/>
      <c r="C37" s="112"/>
      <c r="D37" s="90" t="s">
        <v>92</v>
      </c>
      <c r="E37" s="90"/>
      <c r="F37" s="90"/>
      <c r="G37" s="90"/>
      <c r="H37" s="94"/>
      <c r="I37" s="89" t="s">
        <v>93</v>
      </c>
      <c r="J37" s="94"/>
      <c r="K37" s="89" t="s">
        <v>94</v>
      </c>
      <c r="L37" s="90"/>
      <c r="M37" s="90"/>
      <c r="N37" s="90"/>
      <c r="O37" s="91"/>
    </row>
    <row r="38" spans="2:15" ht="14.4" customHeight="1">
      <c r="B38" s="110"/>
      <c r="C38" s="112"/>
      <c r="D38" s="83">
        <v>2023</v>
      </c>
      <c r="E38" s="84"/>
      <c r="F38" s="83">
        <v>2022</v>
      </c>
      <c r="G38" s="84"/>
      <c r="H38" s="99" t="s">
        <v>22</v>
      </c>
      <c r="I38" s="79">
        <v>2022</v>
      </c>
      <c r="J38" s="79" t="s">
        <v>81</v>
      </c>
      <c r="K38" s="83">
        <v>2023</v>
      </c>
      <c r="L38" s="84"/>
      <c r="M38" s="83">
        <v>2022</v>
      </c>
      <c r="N38" s="84"/>
      <c r="O38" s="99" t="s">
        <v>22</v>
      </c>
    </row>
    <row r="39" spans="2:15" ht="18.75" customHeight="1" thickBot="1">
      <c r="B39" s="101" t="s">
        <v>21</v>
      </c>
      <c r="C39" s="103" t="s">
        <v>24</v>
      </c>
      <c r="D39" s="85"/>
      <c r="E39" s="86"/>
      <c r="F39" s="85"/>
      <c r="G39" s="86"/>
      <c r="H39" s="100"/>
      <c r="I39" s="80"/>
      <c r="J39" s="80"/>
      <c r="K39" s="85"/>
      <c r="L39" s="86"/>
      <c r="M39" s="85"/>
      <c r="N39" s="86"/>
      <c r="O39" s="100"/>
    </row>
    <row r="40" spans="2:15" ht="14.4" customHeight="1">
      <c r="B40" s="101"/>
      <c r="C40" s="103"/>
      <c r="D40" s="5" t="s">
        <v>25</v>
      </c>
      <c r="E40" s="6" t="s">
        <v>2</v>
      </c>
      <c r="F40" s="5" t="s">
        <v>25</v>
      </c>
      <c r="G40" s="6" t="s">
        <v>2</v>
      </c>
      <c r="H40" s="105" t="s">
        <v>26</v>
      </c>
      <c r="I40" s="7" t="s">
        <v>25</v>
      </c>
      <c r="J40" s="107" t="s">
        <v>82</v>
      </c>
      <c r="K40" s="5" t="s">
        <v>25</v>
      </c>
      <c r="L40" s="6" t="s">
        <v>2</v>
      </c>
      <c r="M40" s="5" t="s">
        <v>25</v>
      </c>
      <c r="N40" s="6" t="s">
        <v>2</v>
      </c>
      <c r="O40" s="105" t="s">
        <v>26</v>
      </c>
    </row>
    <row r="41" spans="2:15" ht="27" thickBot="1">
      <c r="B41" s="102"/>
      <c r="C41" s="104"/>
      <c r="D41" s="8" t="s">
        <v>27</v>
      </c>
      <c r="E41" s="9" t="s">
        <v>28</v>
      </c>
      <c r="F41" s="8" t="s">
        <v>27</v>
      </c>
      <c r="G41" s="9" t="s">
        <v>28</v>
      </c>
      <c r="H41" s="106"/>
      <c r="I41" s="10" t="s">
        <v>27</v>
      </c>
      <c r="J41" s="108"/>
      <c r="K41" s="8" t="s">
        <v>27</v>
      </c>
      <c r="L41" s="9" t="s">
        <v>28</v>
      </c>
      <c r="M41" s="8" t="s">
        <v>27</v>
      </c>
      <c r="N41" s="9" t="s">
        <v>28</v>
      </c>
      <c r="O41" s="106"/>
    </row>
    <row r="42" spans="2:15" ht="14.4" thickBot="1">
      <c r="B42" s="62"/>
      <c r="C42" s="12" t="s">
        <v>4</v>
      </c>
      <c r="D42" s="13"/>
      <c r="E42" s="14"/>
      <c r="F42" s="13"/>
      <c r="G42" s="14"/>
      <c r="H42" s="15"/>
      <c r="I42" s="13">
        <v>1</v>
      </c>
      <c r="J42" s="15"/>
      <c r="K42" s="13">
        <v>1</v>
      </c>
      <c r="L42" s="14">
        <v>0.5</v>
      </c>
      <c r="M42" s="13"/>
      <c r="N42" s="14"/>
      <c r="O42" s="15"/>
    </row>
    <row r="43" spans="2:15" ht="14.4" thickBot="1">
      <c r="B43" s="68"/>
      <c r="C43" s="12" t="s">
        <v>12</v>
      </c>
      <c r="D43" s="13"/>
      <c r="E43" s="14"/>
      <c r="F43" s="13"/>
      <c r="G43" s="14"/>
      <c r="H43" s="15"/>
      <c r="I43" s="13">
        <v>0</v>
      </c>
      <c r="J43" s="15"/>
      <c r="K43" s="13">
        <v>1</v>
      </c>
      <c r="L43" s="14">
        <v>0.5</v>
      </c>
      <c r="M43" s="13"/>
      <c r="N43" s="14"/>
      <c r="O43" s="15"/>
    </row>
    <row r="44" spans="2:15" ht="14.4" thickBot="1">
      <c r="B44" s="21" t="s">
        <v>5</v>
      </c>
      <c r="C44" s="21" t="s">
        <v>30</v>
      </c>
      <c r="D44" s="22">
        <v>0</v>
      </c>
      <c r="E44" s="23">
        <v>0</v>
      </c>
      <c r="F44" s="22">
        <v>0</v>
      </c>
      <c r="G44" s="23">
        <v>0</v>
      </c>
      <c r="H44" s="24"/>
      <c r="I44" s="22">
        <v>1</v>
      </c>
      <c r="J44" s="23">
        <v>0</v>
      </c>
      <c r="K44" s="22">
        <v>2</v>
      </c>
      <c r="L44" s="23">
        <v>1</v>
      </c>
      <c r="M44" s="22">
        <v>0</v>
      </c>
      <c r="N44" s="23">
        <v>0</v>
      </c>
      <c r="O44" s="24"/>
    </row>
    <row r="45" spans="2:15" ht="14.4" thickBot="1">
      <c r="B45" s="62"/>
      <c r="C45" s="12" t="s">
        <v>8</v>
      </c>
      <c r="D45" s="13">
        <v>464</v>
      </c>
      <c r="E45" s="14">
        <v>0.24369747899159663</v>
      </c>
      <c r="F45" s="13">
        <v>381</v>
      </c>
      <c r="G45" s="14">
        <v>0.19184290030211482</v>
      </c>
      <c r="H45" s="15">
        <v>0.21784776902887137</v>
      </c>
      <c r="I45" s="13">
        <v>527</v>
      </c>
      <c r="J45" s="15">
        <v>-0.1195445920303605</v>
      </c>
      <c r="K45" s="13">
        <v>1787</v>
      </c>
      <c r="L45" s="14">
        <v>0.21486112781050859</v>
      </c>
      <c r="M45" s="13">
        <v>1462</v>
      </c>
      <c r="N45" s="14">
        <v>0.19639978506179473</v>
      </c>
      <c r="O45" s="15">
        <v>0.22229822161422708</v>
      </c>
    </row>
    <row r="46" spans="2:15" ht="14.4" thickBot="1">
      <c r="B46" s="63"/>
      <c r="C46" s="17" t="s">
        <v>3</v>
      </c>
      <c r="D46" s="18">
        <v>382</v>
      </c>
      <c r="E46" s="19">
        <v>0.20063025210084034</v>
      </c>
      <c r="F46" s="18">
        <v>634</v>
      </c>
      <c r="G46" s="19">
        <v>0.3192346424974824</v>
      </c>
      <c r="H46" s="20">
        <v>-0.39747634069400628</v>
      </c>
      <c r="I46" s="18">
        <v>506</v>
      </c>
      <c r="J46" s="20">
        <v>-0.24505928853754944</v>
      </c>
      <c r="K46" s="18">
        <v>1757</v>
      </c>
      <c r="L46" s="19">
        <v>0.21125405795358904</v>
      </c>
      <c r="M46" s="18">
        <v>1981</v>
      </c>
      <c r="N46" s="19">
        <v>0.26612036539494893</v>
      </c>
      <c r="O46" s="20">
        <v>-0.11307420494699649</v>
      </c>
    </row>
    <row r="47" spans="2:15" ht="14.4" thickBot="1">
      <c r="B47" s="63"/>
      <c r="C47" s="12" t="s">
        <v>9</v>
      </c>
      <c r="D47" s="13">
        <v>294</v>
      </c>
      <c r="E47" s="14">
        <v>0.15441176470588236</v>
      </c>
      <c r="F47" s="13">
        <v>398</v>
      </c>
      <c r="G47" s="14">
        <v>0.20040281973816718</v>
      </c>
      <c r="H47" s="15">
        <v>-0.2613065326633166</v>
      </c>
      <c r="I47" s="13">
        <v>518</v>
      </c>
      <c r="J47" s="15">
        <v>-0.43243243243243246</v>
      </c>
      <c r="K47" s="13">
        <v>1722</v>
      </c>
      <c r="L47" s="14">
        <v>0.20704580978718287</v>
      </c>
      <c r="M47" s="13">
        <v>1475</v>
      </c>
      <c r="N47" s="14">
        <v>0.19814615797958088</v>
      </c>
      <c r="O47" s="15">
        <v>0.16745762711864409</v>
      </c>
    </row>
    <row r="48" spans="2:15" ht="14.4" thickBot="1">
      <c r="B48" s="63"/>
      <c r="C48" s="64" t="s">
        <v>10</v>
      </c>
      <c r="D48" s="18">
        <v>351</v>
      </c>
      <c r="E48" s="19">
        <v>0.18434873949579833</v>
      </c>
      <c r="F48" s="18">
        <v>144</v>
      </c>
      <c r="G48" s="19">
        <v>7.2507552870090641E-2</v>
      </c>
      <c r="H48" s="20">
        <v>1.4375</v>
      </c>
      <c r="I48" s="18">
        <v>571</v>
      </c>
      <c r="J48" s="20">
        <v>-0.38528896672504376</v>
      </c>
      <c r="K48" s="18">
        <v>1439</v>
      </c>
      <c r="L48" s="19">
        <v>0.17301911747024168</v>
      </c>
      <c r="M48" s="18">
        <v>801</v>
      </c>
      <c r="N48" s="19">
        <v>0.10760343901128426</v>
      </c>
      <c r="O48" s="20">
        <v>0.79650436953807735</v>
      </c>
    </row>
    <row r="49" spans="2:15" ht="14.4" thickBot="1">
      <c r="B49" s="63"/>
      <c r="C49" s="65" t="s">
        <v>4</v>
      </c>
      <c r="D49" s="13">
        <v>193</v>
      </c>
      <c r="E49" s="14">
        <v>0.1013655462184874</v>
      </c>
      <c r="F49" s="13">
        <v>196</v>
      </c>
      <c r="G49" s="14">
        <v>9.8690835850956699E-2</v>
      </c>
      <c r="H49" s="15">
        <v>-1.5306122448979553E-2</v>
      </c>
      <c r="I49" s="13">
        <v>186</v>
      </c>
      <c r="J49" s="15">
        <v>3.7634408602150504E-2</v>
      </c>
      <c r="K49" s="13">
        <v>643</v>
      </c>
      <c r="L49" s="14">
        <v>7.7311530599975947E-2</v>
      </c>
      <c r="M49" s="13">
        <v>1025</v>
      </c>
      <c r="N49" s="14">
        <v>0.13769478774852231</v>
      </c>
      <c r="O49" s="15">
        <v>-0.37268292682926829</v>
      </c>
    </row>
    <row r="50" spans="2:15" ht="14.4" thickBot="1">
      <c r="B50" s="63"/>
      <c r="C50" s="66" t="s">
        <v>11</v>
      </c>
      <c r="D50" s="18">
        <v>111</v>
      </c>
      <c r="E50" s="19">
        <v>5.8298319327731093E-2</v>
      </c>
      <c r="F50" s="18">
        <v>145</v>
      </c>
      <c r="G50" s="19">
        <v>7.3011077542799591E-2</v>
      </c>
      <c r="H50" s="20">
        <v>-0.23448275862068968</v>
      </c>
      <c r="I50" s="18">
        <v>147</v>
      </c>
      <c r="J50" s="20">
        <v>-0.24489795918367352</v>
      </c>
      <c r="K50" s="18">
        <v>516</v>
      </c>
      <c r="L50" s="19">
        <v>6.2041601539016472E-2</v>
      </c>
      <c r="M50" s="18">
        <v>351</v>
      </c>
      <c r="N50" s="19">
        <v>4.7152068780225688E-2</v>
      </c>
      <c r="O50" s="20">
        <v>0.47008547008547019</v>
      </c>
    </row>
    <row r="51" spans="2:15" ht="14.4" thickBot="1">
      <c r="B51" s="63"/>
      <c r="C51" s="12" t="s">
        <v>12</v>
      </c>
      <c r="D51" s="13">
        <v>60</v>
      </c>
      <c r="E51" s="14">
        <v>3.1512605042016806E-2</v>
      </c>
      <c r="F51" s="13">
        <v>43</v>
      </c>
      <c r="G51" s="14">
        <v>2.1651560926485399E-2</v>
      </c>
      <c r="H51" s="15">
        <v>0.39534883720930236</v>
      </c>
      <c r="I51" s="13">
        <v>72</v>
      </c>
      <c r="J51" s="15">
        <v>-0.16666666666666663</v>
      </c>
      <c r="K51" s="13">
        <v>255</v>
      </c>
      <c r="L51" s="14">
        <v>3.0660093783816279E-2</v>
      </c>
      <c r="M51" s="13">
        <v>176</v>
      </c>
      <c r="N51" s="14">
        <v>2.3643202579258463E-2</v>
      </c>
      <c r="O51" s="15">
        <v>0.44886363636363646</v>
      </c>
    </row>
    <row r="52" spans="2:15" ht="14.4" thickBot="1">
      <c r="B52" s="63"/>
      <c r="C52" s="66" t="s">
        <v>60</v>
      </c>
      <c r="D52" s="18">
        <v>49</v>
      </c>
      <c r="E52" s="19">
        <v>2.5735294117647058E-2</v>
      </c>
      <c r="F52" s="18">
        <v>45</v>
      </c>
      <c r="G52" s="19">
        <v>2.2658610271903322E-2</v>
      </c>
      <c r="H52" s="20">
        <v>8.8888888888888795E-2</v>
      </c>
      <c r="I52" s="18">
        <v>49</v>
      </c>
      <c r="J52" s="20">
        <v>0</v>
      </c>
      <c r="K52" s="18">
        <v>193</v>
      </c>
      <c r="L52" s="19">
        <v>2.3205482746182518E-2</v>
      </c>
      <c r="M52" s="18">
        <v>171</v>
      </c>
      <c r="N52" s="19">
        <v>2.2971520687802258E-2</v>
      </c>
      <c r="O52" s="20">
        <v>0.12865497076023402</v>
      </c>
    </row>
    <row r="53" spans="2:15" ht="14.4" thickBot="1">
      <c r="B53" s="67"/>
      <c r="C53" s="12" t="s">
        <v>29</v>
      </c>
      <c r="D53" s="13">
        <v>0</v>
      </c>
      <c r="E53" s="14">
        <v>0</v>
      </c>
      <c r="F53" s="13">
        <v>0</v>
      </c>
      <c r="G53" s="14">
        <v>0</v>
      </c>
      <c r="H53" s="15"/>
      <c r="I53" s="13">
        <v>0</v>
      </c>
      <c r="J53" s="15"/>
      <c r="K53" s="13">
        <v>0</v>
      </c>
      <c r="L53" s="14">
        <v>0</v>
      </c>
      <c r="M53" s="13">
        <v>0</v>
      </c>
      <c r="N53" s="14">
        <v>0</v>
      </c>
      <c r="O53" s="15"/>
    </row>
    <row r="54" spans="2:15" ht="14.4" thickBot="1">
      <c r="B54" s="21" t="s">
        <v>6</v>
      </c>
      <c r="C54" s="21" t="s">
        <v>30</v>
      </c>
      <c r="D54" s="22">
        <v>1904</v>
      </c>
      <c r="E54" s="23">
        <v>1</v>
      </c>
      <c r="F54" s="22">
        <v>1986</v>
      </c>
      <c r="G54" s="23">
        <v>1</v>
      </c>
      <c r="H54" s="24">
        <v>-4.1289023162134897E-2</v>
      </c>
      <c r="I54" s="22">
        <v>2576</v>
      </c>
      <c r="J54" s="23">
        <v>-0.26086956521739135</v>
      </c>
      <c r="K54" s="22">
        <v>8312</v>
      </c>
      <c r="L54" s="23">
        <v>0.99939882169051342</v>
      </c>
      <c r="M54" s="22">
        <v>7442</v>
      </c>
      <c r="N54" s="23">
        <v>0.99973132724341751</v>
      </c>
      <c r="O54" s="24">
        <v>0.11690405804891157</v>
      </c>
    </row>
    <row r="55" spans="2:15" ht="14.4" thickBot="1">
      <c r="B55" s="21" t="s">
        <v>49</v>
      </c>
      <c r="C55" s="21" t="s">
        <v>30</v>
      </c>
      <c r="D55" s="22">
        <v>0</v>
      </c>
      <c r="E55" s="23">
        <v>1</v>
      </c>
      <c r="F55" s="22">
        <v>0</v>
      </c>
      <c r="G55" s="23">
        <v>1</v>
      </c>
      <c r="H55" s="24"/>
      <c r="I55" s="22">
        <v>1</v>
      </c>
      <c r="J55" s="23">
        <v>-1</v>
      </c>
      <c r="K55" s="22">
        <v>3</v>
      </c>
      <c r="L55" s="23">
        <v>1</v>
      </c>
      <c r="M55" s="22">
        <v>2</v>
      </c>
      <c r="N55" s="23">
        <v>1</v>
      </c>
      <c r="O55" s="24">
        <v>0.5</v>
      </c>
    </row>
    <row r="56" spans="2:15" ht="14.4" thickBot="1">
      <c r="B56" s="95"/>
      <c r="C56" s="96" t="s">
        <v>30</v>
      </c>
      <c r="D56" s="25">
        <v>1904</v>
      </c>
      <c r="E56" s="26">
        <v>1</v>
      </c>
      <c r="F56" s="25">
        <v>1986</v>
      </c>
      <c r="G56" s="26">
        <v>1</v>
      </c>
      <c r="H56" s="27">
        <v>-4.1289023162134897E-2</v>
      </c>
      <c r="I56" s="25">
        <v>2578</v>
      </c>
      <c r="J56" s="27">
        <v>-0.26144297905352987</v>
      </c>
      <c r="K56" s="25">
        <v>8317</v>
      </c>
      <c r="L56" s="26">
        <v>1</v>
      </c>
      <c r="M56" s="25">
        <v>7444</v>
      </c>
      <c r="N56" s="26">
        <v>1</v>
      </c>
      <c r="O56" s="27">
        <v>0.1172756582482537</v>
      </c>
    </row>
    <row r="57" spans="2:15">
      <c r="B57" s="69" t="s">
        <v>41</v>
      </c>
      <c r="C57" s="32"/>
      <c r="D57" s="32"/>
      <c r="E57" s="32"/>
      <c r="F57" s="32"/>
      <c r="G57" s="32"/>
      <c r="H57" s="32"/>
      <c r="I57" s="75"/>
      <c r="J57" s="32"/>
      <c r="K57" s="32"/>
      <c r="L57" s="32"/>
      <c r="M57" s="32"/>
      <c r="N57" s="32"/>
      <c r="O57" s="32"/>
    </row>
    <row r="58" spans="2:15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</row>
    <row r="59" spans="2:15">
      <c r="B59" s="87" t="s">
        <v>47</v>
      </c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60"/>
    </row>
    <row r="60" spans="2:15" ht="14.4" thickBot="1">
      <c r="B60" s="88" t="s">
        <v>48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61" t="s">
        <v>34</v>
      </c>
    </row>
    <row r="61" spans="2:15">
      <c r="B61" s="109" t="s">
        <v>21</v>
      </c>
      <c r="C61" s="111" t="s">
        <v>1</v>
      </c>
      <c r="D61" s="92" t="s">
        <v>90</v>
      </c>
      <c r="E61" s="92"/>
      <c r="F61" s="92"/>
      <c r="G61" s="92"/>
      <c r="H61" s="82"/>
      <c r="I61" s="81" t="s">
        <v>88</v>
      </c>
      <c r="J61" s="82"/>
      <c r="K61" s="81" t="s">
        <v>91</v>
      </c>
      <c r="L61" s="92"/>
      <c r="M61" s="92"/>
      <c r="N61" s="92"/>
      <c r="O61" s="93"/>
    </row>
    <row r="62" spans="2:15" ht="14.4" thickBot="1">
      <c r="B62" s="110"/>
      <c r="C62" s="112"/>
      <c r="D62" s="90" t="s">
        <v>92</v>
      </c>
      <c r="E62" s="90"/>
      <c r="F62" s="90"/>
      <c r="G62" s="90"/>
      <c r="H62" s="94"/>
      <c r="I62" s="89" t="s">
        <v>93</v>
      </c>
      <c r="J62" s="94"/>
      <c r="K62" s="89" t="s">
        <v>94</v>
      </c>
      <c r="L62" s="90"/>
      <c r="M62" s="90"/>
      <c r="N62" s="90"/>
      <c r="O62" s="91"/>
    </row>
    <row r="63" spans="2:15" ht="15" customHeight="1">
      <c r="B63" s="110"/>
      <c r="C63" s="112"/>
      <c r="D63" s="83">
        <v>2023</v>
      </c>
      <c r="E63" s="84"/>
      <c r="F63" s="83">
        <v>2022</v>
      </c>
      <c r="G63" s="84"/>
      <c r="H63" s="99" t="s">
        <v>22</v>
      </c>
      <c r="I63" s="79">
        <v>2022</v>
      </c>
      <c r="J63" s="79" t="s">
        <v>81</v>
      </c>
      <c r="K63" s="83">
        <v>2023</v>
      </c>
      <c r="L63" s="84"/>
      <c r="M63" s="83">
        <v>2022</v>
      </c>
      <c r="N63" s="84"/>
      <c r="O63" s="99" t="s">
        <v>22</v>
      </c>
    </row>
    <row r="64" spans="2:15" ht="14.4" customHeight="1" thickBot="1">
      <c r="B64" s="101" t="s">
        <v>21</v>
      </c>
      <c r="C64" s="103" t="s">
        <v>24</v>
      </c>
      <c r="D64" s="85"/>
      <c r="E64" s="86"/>
      <c r="F64" s="85"/>
      <c r="G64" s="86"/>
      <c r="H64" s="100"/>
      <c r="I64" s="80"/>
      <c r="J64" s="80"/>
      <c r="K64" s="85"/>
      <c r="L64" s="86"/>
      <c r="M64" s="85"/>
      <c r="N64" s="86"/>
      <c r="O64" s="100"/>
    </row>
    <row r="65" spans="2:15" ht="15" customHeight="1">
      <c r="B65" s="101"/>
      <c r="C65" s="103"/>
      <c r="D65" s="5" t="s">
        <v>25</v>
      </c>
      <c r="E65" s="6" t="s">
        <v>2</v>
      </c>
      <c r="F65" s="5" t="s">
        <v>25</v>
      </c>
      <c r="G65" s="6" t="s">
        <v>2</v>
      </c>
      <c r="H65" s="105" t="s">
        <v>26</v>
      </c>
      <c r="I65" s="7" t="s">
        <v>25</v>
      </c>
      <c r="J65" s="107" t="s">
        <v>82</v>
      </c>
      <c r="K65" s="5" t="s">
        <v>25</v>
      </c>
      <c r="L65" s="6" t="s">
        <v>2</v>
      </c>
      <c r="M65" s="5" t="s">
        <v>25</v>
      </c>
      <c r="N65" s="6" t="s">
        <v>2</v>
      </c>
      <c r="O65" s="105" t="s">
        <v>26</v>
      </c>
    </row>
    <row r="66" spans="2:15" ht="14.25" customHeight="1" thickBot="1">
      <c r="B66" s="102"/>
      <c r="C66" s="104"/>
      <c r="D66" s="8" t="s">
        <v>27</v>
      </c>
      <c r="E66" s="9" t="s">
        <v>28</v>
      </c>
      <c r="F66" s="8" t="s">
        <v>27</v>
      </c>
      <c r="G66" s="9" t="s">
        <v>28</v>
      </c>
      <c r="H66" s="106"/>
      <c r="I66" s="10" t="s">
        <v>27</v>
      </c>
      <c r="J66" s="108"/>
      <c r="K66" s="8" t="s">
        <v>27</v>
      </c>
      <c r="L66" s="9" t="s">
        <v>28</v>
      </c>
      <c r="M66" s="8" t="s">
        <v>27</v>
      </c>
      <c r="N66" s="9" t="s">
        <v>28</v>
      </c>
      <c r="O66" s="106"/>
    </row>
    <row r="67" spans="2:15" ht="14.4" thickBot="1">
      <c r="B67" s="62"/>
      <c r="C67" s="12" t="s">
        <v>12</v>
      </c>
      <c r="D67" s="13">
        <v>144</v>
      </c>
      <c r="E67" s="14">
        <v>0.58536585365853655</v>
      </c>
      <c r="F67" s="13">
        <v>137</v>
      </c>
      <c r="G67" s="14">
        <v>0.66829268292682931</v>
      </c>
      <c r="H67" s="15">
        <v>5.1094890510948954E-2</v>
      </c>
      <c r="I67" s="13">
        <v>190</v>
      </c>
      <c r="J67" s="15">
        <v>-0.24210526315789471</v>
      </c>
      <c r="K67" s="13">
        <v>553</v>
      </c>
      <c r="L67" s="14">
        <v>0.50687442713107245</v>
      </c>
      <c r="M67" s="13">
        <v>401</v>
      </c>
      <c r="N67" s="14">
        <v>0.54189189189189191</v>
      </c>
      <c r="O67" s="15">
        <v>0.37905236907730666</v>
      </c>
    </row>
    <row r="68" spans="2:15" ht="14.4" thickBot="1">
      <c r="B68" s="63"/>
      <c r="C68" s="17" t="s">
        <v>9</v>
      </c>
      <c r="D68" s="18">
        <v>36</v>
      </c>
      <c r="E68" s="19">
        <v>0.14634146341463414</v>
      </c>
      <c r="F68" s="18">
        <v>26</v>
      </c>
      <c r="G68" s="19">
        <v>0.12682926829268293</v>
      </c>
      <c r="H68" s="20">
        <v>0.38461538461538458</v>
      </c>
      <c r="I68" s="18">
        <v>43</v>
      </c>
      <c r="J68" s="20">
        <v>-0.16279069767441856</v>
      </c>
      <c r="K68" s="18">
        <v>149</v>
      </c>
      <c r="L68" s="19">
        <v>0.13657195233730524</v>
      </c>
      <c r="M68" s="18">
        <v>109</v>
      </c>
      <c r="N68" s="19">
        <v>0.14729729729729729</v>
      </c>
      <c r="O68" s="20">
        <v>0.3669724770642202</v>
      </c>
    </row>
    <row r="69" spans="2:15" ht="14.4" thickBot="1">
      <c r="B69" s="63"/>
      <c r="C69" s="12" t="s">
        <v>39</v>
      </c>
      <c r="D69" s="13">
        <v>21</v>
      </c>
      <c r="E69" s="14">
        <v>8.5365853658536592E-2</v>
      </c>
      <c r="F69" s="13">
        <v>9</v>
      </c>
      <c r="G69" s="14">
        <v>4.3902439024390241E-2</v>
      </c>
      <c r="H69" s="15">
        <v>1.3333333333333335</v>
      </c>
      <c r="I69" s="13"/>
      <c r="J69" s="15"/>
      <c r="K69" s="13">
        <v>130</v>
      </c>
      <c r="L69" s="14">
        <v>0.11915673693858846</v>
      </c>
      <c r="M69" s="13">
        <v>55</v>
      </c>
      <c r="N69" s="14">
        <v>7.4324324324324328E-2</v>
      </c>
      <c r="O69" s="15">
        <v>1.3636363636363638</v>
      </c>
    </row>
    <row r="70" spans="2:15" ht="14.4" customHeight="1" thickBot="1">
      <c r="B70" s="63"/>
      <c r="C70" s="64" t="s">
        <v>4</v>
      </c>
      <c r="D70" s="18">
        <v>15</v>
      </c>
      <c r="E70" s="19">
        <v>6.097560975609756E-2</v>
      </c>
      <c r="F70" s="18">
        <v>17</v>
      </c>
      <c r="G70" s="19">
        <v>8.2926829268292687E-2</v>
      </c>
      <c r="H70" s="20">
        <v>-0.11764705882352944</v>
      </c>
      <c r="I70" s="18"/>
      <c r="J70" s="20"/>
      <c r="K70" s="18">
        <v>99</v>
      </c>
      <c r="L70" s="19">
        <v>9.0742438130155825E-2</v>
      </c>
      <c r="M70" s="18">
        <v>85</v>
      </c>
      <c r="N70" s="19">
        <v>0.11486486486486487</v>
      </c>
      <c r="O70" s="20">
        <v>0.16470588235294126</v>
      </c>
    </row>
    <row r="71" spans="2:15" ht="14.4" customHeight="1" thickBot="1">
      <c r="B71" s="63"/>
      <c r="C71" s="65" t="s">
        <v>3</v>
      </c>
      <c r="D71" s="13">
        <v>11</v>
      </c>
      <c r="E71" s="14">
        <v>4.4715447154471545E-2</v>
      </c>
      <c r="F71" s="13">
        <v>7</v>
      </c>
      <c r="G71" s="14">
        <v>3.4146341463414637E-2</v>
      </c>
      <c r="H71" s="15">
        <v>0.5714285714285714</v>
      </c>
      <c r="I71" s="13">
        <v>17</v>
      </c>
      <c r="J71" s="15">
        <v>-0.3529411764705882</v>
      </c>
      <c r="K71" s="13">
        <v>49</v>
      </c>
      <c r="L71" s="14">
        <v>4.4912923923006415E-2</v>
      </c>
      <c r="M71" s="13">
        <v>41</v>
      </c>
      <c r="N71" s="14">
        <v>5.5405405405405408E-2</v>
      </c>
      <c r="O71" s="15">
        <v>0.19512195121951215</v>
      </c>
    </row>
    <row r="72" spans="2:15" ht="14.4" customHeight="1" thickBot="1">
      <c r="B72" s="63"/>
      <c r="C72" s="66" t="s">
        <v>16</v>
      </c>
      <c r="D72" s="18">
        <v>2</v>
      </c>
      <c r="E72" s="19">
        <v>8.130081300813009E-3</v>
      </c>
      <c r="F72" s="18">
        <v>0</v>
      </c>
      <c r="G72" s="19">
        <v>0</v>
      </c>
      <c r="H72" s="20"/>
      <c r="I72" s="18">
        <v>21</v>
      </c>
      <c r="J72" s="20">
        <v>-0.90476190476190477</v>
      </c>
      <c r="K72" s="18">
        <v>31</v>
      </c>
      <c r="L72" s="19">
        <v>2.8414298808432631E-2</v>
      </c>
      <c r="M72" s="18">
        <v>0</v>
      </c>
      <c r="N72" s="19">
        <v>0</v>
      </c>
      <c r="O72" s="20"/>
    </row>
    <row r="73" spans="2:15" ht="14.4" customHeight="1" thickBot="1">
      <c r="B73" s="63"/>
      <c r="C73" s="12" t="s">
        <v>11</v>
      </c>
      <c r="D73" s="13">
        <v>6</v>
      </c>
      <c r="E73" s="14">
        <v>2.4390243902439025E-2</v>
      </c>
      <c r="F73" s="13">
        <v>4</v>
      </c>
      <c r="G73" s="14">
        <v>1.9512195121951219E-2</v>
      </c>
      <c r="H73" s="15">
        <v>0.5</v>
      </c>
      <c r="I73" s="13">
        <v>4</v>
      </c>
      <c r="J73" s="15">
        <v>0.5</v>
      </c>
      <c r="K73" s="13">
        <v>23</v>
      </c>
      <c r="L73" s="14">
        <v>2.1081576535288724E-2</v>
      </c>
      <c r="M73" s="13">
        <v>11</v>
      </c>
      <c r="N73" s="14">
        <v>1.4864864864864866E-2</v>
      </c>
      <c r="O73" s="15">
        <v>1.0909090909090908</v>
      </c>
    </row>
    <row r="74" spans="2:15" ht="14.4" thickBot="1">
      <c r="B74" s="63"/>
      <c r="C74" s="66" t="s">
        <v>29</v>
      </c>
      <c r="D74" s="18">
        <v>11</v>
      </c>
      <c r="E74" s="19">
        <v>4.4715447154471552E-2</v>
      </c>
      <c r="F74" s="18">
        <v>5</v>
      </c>
      <c r="G74" s="19">
        <v>2.4390243902439025E-2</v>
      </c>
      <c r="H74" s="20">
        <v>1.2000000000000002</v>
      </c>
      <c r="I74" s="18">
        <v>18</v>
      </c>
      <c r="J74" s="20">
        <v>-0.38888888888888884</v>
      </c>
      <c r="K74" s="18">
        <v>57</v>
      </c>
      <c r="L74" s="19">
        <v>5.2245646196150318E-2</v>
      </c>
      <c r="M74" s="18">
        <v>38</v>
      </c>
      <c r="N74" s="19">
        <v>5.1351351351351354E-2</v>
      </c>
      <c r="O74" s="20">
        <v>0.5</v>
      </c>
    </row>
    <row r="75" spans="2:15" ht="15" customHeight="1" thickBot="1">
      <c r="B75" s="21" t="s">
        <v>5</v>
      </c>
      <c r="C75" s="21" t="s">
        <v>30</v>
      </c>
      <c r="D75" s="22">
        <v>246</v>
      </c>
      <c r="E75" s="23">
        <v>1</v>
      </c>
      <c r="F75" s="22">
        <v>205</v>
      </c>
      <c r="G75" s="23">
        <v>1</v>
      </c>
      <c r="H75" s="24">
        <v>0.19999999999999996</v>
      </c>
      <c r="I75" s="22">
        <v>293</v>
      </c>
      <c r="J75" s="23">
        <v>-4.787599042064806</v>
      </c>
      <c r="K75" s="22">
        <v>1091</v>
      </c>
      <c r="L75" s="23">
        <v>1.0000000000000002</v>
      </c>
      <c r="M75" s="22">
        <v>740</v>
      </c>
      <c r="N75" s="23">
        <v>0.99999999999999989</v>
      </c>
      <c r="O75" s="24">
        <v>0.47432432432432425</v>
      </c>
    </row>
    <row r="76" spans="2:15" ht="14.4" thickBot="1">
      <c r="B76" s="62"/>
      <c r="C76" s="12" t="s">
        <v>8</v>
      </c>
      <c r="D76" s="13">
        <v>100</v>
      </c>
      <c r="E76" s="14">
        <v>0.2304147465437788</v>
      </c>
      <c r="F76" s="13">
        <v>101</v>
      </c>
      <c r="G76" s="14">
        <v>0.21767241379310345</v>
      </c>
      <c r="H76" s="15">
        <v>-9.9009900990099098E-3</v>
      </c>
      <c r="I76" s="13">
        <v>109</v>
      </c>
      <c r="J76" s="15">
        <v>-8.256880733944949E-2</v>
      </c>
      <c r="K76" s="13">
        <v>406</v>
      </c>
      <c r="L76" s="14">
        <v>0.22937853107344633</v>
      </c>
      <c r="M76" s="13">
        <v>301</v>
      </c>
      <c r="N76" s="14">
        <v>0.17852906287069989</v>
      </c>
      <c r="O76" s="15">
        <v>0.34883720930232553</v>
      </c>
    </row>
    <row r="77" spans="2:15" ht="15" customHeight="1" thickBot="1">
      <c r="B77" s="63"/>
      <c r="C77" s="17" t="s">
        <v>9</v>
      </c>
      <c r="D77" s="18">
        <v>91</v>
      </c>
      <c r="E77" s="19">
        <v>0.20967741935483872</v>
      </c>
      <c r="F77" s="18">
        <v>90</v>
      </c>
      <c r="G77" s="19">
        <v>0.19396551724137931</v>
      </c>
      <c r="H77" s="20">
        <v>1.1111111111111072E-2</v>
      </c>
      <c r="I77" s="18">
        <v>113</v>
      </c>
      <c r="J77" s="20">
        <v>-0.19469026548672563</v>
      </c>
      <c r="K77" s="18">
        <v>367</v>
      </c>
      <c r="L77" s="19">
        <v>0.20734463276836157</v>
      </c>
      <c r="M77" s="18">
        <v>302</v>
      </c>
      <c r="N77" s="19">
        <v>0.17912218268090155</v>
      </c>
      <c r="O77" s="20">
        <v>0.2152317880794703</v>
      </c>
    </row>
    <row r="78" spans="2:15" ht="14.4" thickBot="1">
      <c r="B78" s="63"/>
      <c r="C78" s="12" t="s">
        <v>10</v>
      </c>
      <c r="D78" s="13">
        <v>65</v>
      </c>
      <c r="E78" s="14">
        <v>0.14976958525345621</v>
      </c>
      <c r="F78" s="13">
        <v>66</v>
      </c>
      <c r="G78" s="14">
        <v>0.14224137931034483</v>
      </c>
      <c r="H78" s="15">
        <v>-1.5151515151515138E-2</v>
      </c>
      <c r="I78" s="13">
        <v>70</v>
      </c>
      <c r="J78" s="15">
        <v>-7.1428571428571397E-2</v>
      </c>
      <c r="K78" s="13">
        <v>287</v>
      </c>
      <c r="L78" s="14">
        <v>0.16214689265536722</v>
      </c>
      <c r="M78" s="13">
        <v>264</v>
      </c>
      <c r="N78" s="14">
        <v>0.15658362989323843</v>
      </c>
      <c r="O78" s="15">
        <v>8.7121212121212155E-2</v>
      </c>
    </row>
    <row r="79" spans="2:15" ht="15" customHeight="1" thickBot="1">
      <c r="B79" s="63"/>
      <c r="C79" s="64" t="s">
        <v>4</v>
      </c>
      <c r="D79" s="18">
        <v>71</v>
      </c>
      <c r="E79" s="19">
        <v>0.16359447004608296</v>
      </c>
      <c r="F79" s="18">
        <v>98</v>
      </c>
      <c r="G79" s="19">
        <v>0.21120689655172414</v>
      </c>
      <c r="H79" s="20">
        <v>-0.27551020408163263</v>
      </c>
      <c r="I79" s="18">
        <v>71</v>
      </c>
      <c r="J79" s="20">
        <v>0</v>
      </c>
      <c r="K79" s="18">
        <v>276</v>
      </c>
      <c r="L79" s="19">
        <v>0.15593220338983052</v>
      </c>
      <c r="M79" s="18">
        <v>393</v>
      </c>
      <c r="N79" s="19">
        <v>0.23309608540925267</v>
      </c>
      <c r="O79" s="20">
        <v>-0.29770992366412219</v>
      </c>
    </row>
    <row r="80" spans="2:15" ht="14.4" thickBot="1">
      <c r="B80" s="63"/>
      <c r="C80" s="65" t="s">
        <v>11</v>
      </c>
      <c r="D80" s="13">
        <v>47</v>
      </c>
      <c r="E80" s="14">
        <v>0.10829493087557604</v>
      </c>
      <c r="F80" s="13">
        <v>39</v>
      </c>
      <c r="G80" s="14">
        <v>8.4051724137931036E-2</v>
      </c>
      <c r="H80" s="15">
        <v>0.20512820512820507</v>
      </c>
      <c r="I80" s="13">
        <v>46</v>
      </c>
      <c r="J80" s="15">
        <v>2.1739130434782705E-2</v>
      </c>
      <c r="K80" s="13">
        <v>180</v>
      </c>
      <c r="L80" s="14">
        <v>0.10169491525423729</v>
      </c>
      <c r="M80" s="13">
        <v>136</v>
      </c>
      <c r="N80" s="14">
        <v>8.0664294187425864E-2</v>
      </c>
      <c r="O80" s="15">
        <v>0.32352941176470584</v>
      </c>
    </row>
    <row r="81" spans="2:15" ht="15" customHeight="1" thickBot="1">
      <c r="B81" s="63"/>
      <c r="C81" s="66" t="s">
        <v>3</v>
      </c>
      <c r="D81" s="18">
        <v>36</v>
      </c>
      <c r="E81" s="19">
        <v>8.294930875576037E-2</v>
      </c>
      <c r="F81" s="18">
        <v>48</v>
      </c>
      <c r="G81" s="19">
        <v>0.10344827586206896</v>
      </c>
      <c r="H81" s="20">
        <v>-0.25</v>
      </c>
      <c r="I81" s="18">
        <v>31</v>
      </c>
      <c r="J81" s="20">
        <v>0.16129032258064524</v>
      </c>
      <c r="K81" s="18">
        <v>159</v>
      </c>
      <c r="L81" s="19">
        <v>8.9830508474576271E-2</v>
      </c>
      <c r="M81" s="18">
        <v>237</v>
      </c>
      <c r="N81" s="19">
        <v>0.14056939501779359</v>
      </c>
      <c r="O81" s="20">
        <v>-0.32911392405063289</v>
      </c>
    </row>
    <row r="82" spans="2:15" ht="15" customHeight="1" thickBot="1">
      <c r="B82" s="63"/>
      <c r="C82" s="12" t="s">
        <v>12</v>
      </c>
      <c r="D82" s="13">
        <v>16</v>
      </c>
      <c r="E82" s="14">
        <v>3.6866359447004608E-2</v>
      </c>
      <c r="F82" s="13">
        <v>17</v>
      </c>
      <c r="G82" s="14">
        <v>3.6637931034482756E-2</v>
      </c>
      <c r="H82" s="15">
        <v>-5.8823529411764719E-2</v>
      </c>
      <c r="I82" s="13">
        <v>21</v>
      </c>
      <c r="J82" s="15">
        <v>-0.23809523809523814</v>
      </c>
      <c r="K82" s="13">
        <v>81</v>
      </c>
      <c r="L82" s="14">
        <v>4.576271186440678E-2</v>
      </c>
      <c r="M82" s="13">
        <v>41</v>
      </c>
      <c r="N82" s="14">
        <v>2.4317912218268092E-2</v>
      </c>
      <c r="O82" s="15">
        <v>0.97560975609756095</v>
      </c>
    </row>
    <row r="83" spans="2:15" ht="15" customHeight="1" thickBot="1">
      <c r="B83" s="63"/>
      <c r="C83" s="66" t="s">
        <v>29</v>
      </c>
      <c r="D83" s="18">
        <v>8</v>
      </c>
      <c r="E83" s="19">
        <v>1.8433179723502304E-2</v>
      </c>
      <c r="F83" s="18">
        <v>5</v>
      </c>
      <c r="G83" s="19">
        <v>1.0775862068965518E-2</v>
      </c>
      <c r="H83" s="20">
        <v>0.60000000000000009</v>
      </c>
      <c r="I83" s="18">
        <v>3</v>
      </c>
      <c r="J83" s="20">
        <v>1.6666666666666665</v>
      </c>
      <c r="K83" s="18">
        <v>14</v>
      </c>
      <c r="L83" s="19">
        <v>7.9096045197740109E-3</v>
      </c>
      <c r="M83" s="18">
        <v>12</v>
      </c>
      <c r="N83" s="19">
        <v>7.1174377224199285E-3</v>
      </c>
      <c r="O83" s="20">
        <v>0.16666666666666674</v>
      </c>
    </row>
    <row r="84" spans="2:15" ht="15" customHeight="1" thickBot="1">
      <c r="B84" s="21" t="s">
        <v>6</v>
      </c>
      <c r="C84" s="21" t="s">
        <v>30</v>
      </c>
      <c r="D84" s="22">
        <v>434</v>
      </c>
      <c r="E84" s="23">
        <v>1</v>
      </c>
      <c r="F84" s="22">
        <v>464</v>
      </c>
      <c r="G84" s="23">
        <v>1</v>
      </c>
      <c r="H84" s="24">
        <v>-6.4655172413793149E-2</v>
      </c>
      <c r="I84" s="22">
        <v>464</v>
      </c>
      <c r="J84" s="23">
        <v>-6.4655172413793149E-2</v>
      </c>
      <c r="K84" s="22">
        <v>1770</v>
      </c>
      <c r="L84" s="23">
        <v>1</v>
      </c>
      <c r="M84" s="22">
        <v>1686</v>
      </c>
      <c r="N84" s="23">
        <v>1</v>
      </c>
      <c r="O84" s="24">
        <v>4.9822064056939563E-2</v>
      </c>
    </row>
    <row r="85" spans="2:15" ht="14.4" thickBot="1">
      <c r="B85" s="21" t="s">
        <v>49</v>
      </c>
      <c r="C85" s="21" t="s">
        <v>30</v>
      </c>
      <c r="D85" s="22">
        <v>3</v>
      </c>
      <c r="E85" s="23">
        <v>1</v>
      </c>
      <c r="F85" s="22">
        <v>0</v>
      </c>
      <c r="G85" s="23">
        <v>1</v>
      </c>
      <c r="H85" s="24"/>
      <c r="I85" s="22">
        <v>0</v>
      </c>
      <c r="J85" s="23"/>
      <c r="K85" s="22">
        <v>7</v>
      </c>
      <c r="L85" s="23">
        <v>1</v>
      </c>
      <c r="M85" s="22">
        <v>1</v>
      </c>
      <c r="N85" s="23">
        <v>1</v>
      </c>
      <c r="O85" s="24">
        <v>6</v>
      </c>
    </row>
    <row r="86" spans="2:15" ht="15" customHeight="1" thickBot="1">
      <c r="B86" s="95"/>
      <c r="C86" s="96" t="s">
        <v>30</v>
      </c>
      <c r="D86" s="25">
        <v>683</v>
      </c>
      <c r="E86" s="26">
        <v>1</v>
      </c>
      <c r="F86" s="25">
        <v>669</v>
      </c>
      <c r="G86" s="26">
        <v>1</v>
      </c>
      <c r="H86" s="27">
        <v>2.0926756352765308E-2</v>
      </c>
      <c r="I86" s="25">
        <v>837</v>
      </c>
      <c r="J86" s="27">
        <v>-0.18399044205495818</v>
      </c>
      <c r="K86" s="25">
        <v>2868</v>
      </c>
      <c r="L86" s="26">
        <v>1</v>
      </c>
      <c r="M86" s="25">
        <v>2427</v>
      </c>
      <c r="N86" s="26">
        <v>1</v>
      </c>
      <c r="O86" s="27">
        <v>0.18170580964153271</v>
      </c>
    </row>
    <row r="87" spans="2:15">
      <c r="B87" s="69" t="s">
        <v>41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</row>
  </sheetData>
  <mergeCells count="72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B60:N60"/>
    <mergeCell ref="B61:B63"/>
    <mergeCell ref="C61:C63"/>
    <mergeCell ref="D61:H61"/>
    <mergeCell ref="I61:J61"/>
    <mergeCell ref="K61:O61"/>
    <mergeCell ref="D62:H62"/>
    <mergeCell ref="I62:J62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</mergeCells>
  <phoneticPr fontId="4" type="noConversion"/>
  <conditionalFormatting sqref="H18 O18">
    <cfRule type="cellIs" dxfId="145" priority="54" operator="lessThan">
      <formula>0</formula>
    </cfRule>
  </conditionalFormatting>
  <conditionalFormatting sqref="H28 O28">
    <cfRule type="cellIs" dxfId="144" priority="53" operator="lessThan">
      <formula>0</formula>
    </cfRule>
  </conditionalFormatting>
  <conditionalFormatting sqref="H29 O29">
    <cfRule type="cellIs" dxfId="143" priority="52" operator="lessThan">
      <formula>0</formula>
    </cfRule>
  </conditionalFormatting>
  <conditionalFormatting sqref="J10:J16 O10:O16 H10:H16">
    <cfRule type="cellIs" dxfId="142" priority="51" operator="lessThan">
      <formula>0</formula>
    </cfRule>
  </conditionalFormatting>
  <conditionalFormatting sqref="L10:L16 N10:O16 D10:E16 G10:J16">
    <cfRule type="cellIs" dxfId="141" priority="50" operator="equal">
      <formula>0</formula>
    </cfRule>
  </conditionalFormatting>
  <conditionalFormatting sqref="F10:F16">
    <cfRule type="cellIs" dxfId="140" priority="49" operator="equal">
      <formula>0</formula>
    </cfRule>
  </conditionalFormatting>
  <conditionalFormatting sqref="K10:K16">
    <cfRule type="cellIs" dxfId="139" priority="48" operator="equal">
      <formula>0</formula>
    </cfRule>
  </conditionalFormatting>
  <conditionalFormatting sqref="M10:M16">
    <cfRule type="cellIs" dxfId="138" priority="47" operator="equal">
      <formula>0</formula>
    </cfRule>
  </conditionalFormatting>
  <conditionalFormatting sqref="J19:J27 O19:O27 H19:H27">
    <cfRule type="cellIs" dxfId="137" priority="46" operator="lessThan">
      <formula>0</formula>
    </cfRule>
  </conditionalFormatting>
  <conditionalFormatting sqref="L19:L27 N19:O27 D19:E27 G19:J27">
    <cfRule type="cellIs" dxfId="136" priority="45" operator="equal">
      <formula>0</formula>
    </cfRule>
  </conditionalFormatting>
  <conditionalFormatting sqref="F19:F27">
    <cfRule type="cellIs" dxfId="135" priority="44" operator="equal">
      <formula>0</formula>
    </cfRule>
  </conditionalFormatting>
  <conditionalFormatting sqref="K19:K27">
    <cfRule type="cellIs" dxfId="134" priority="43" operator="equal">
      <formula>0</formula>
    </cfRule>
  </conditionalFormatting>
  <conditionalFormatting sqref="M19:M27">
    <cfRule type="cellIs" dxfId="133" priority="42" operator="equal">
      <formula>0</formula>
    </cfRule>
  </conditionalFormatting>
  <conditionalFormatting sqref="J17 O17 H17">
    <cfRule type="cellIs" dxfId="132" priority="41" operator="lessThan">
      <formula>0</formula>
    </cfRule>
  </conditionalFormatting>
  <conditionalFormatting sqref="L17 N17:O17 D17:E17 G17:J17">
    <cfRule type="cellIs" dxfId="131" priority="40" operator="equal">
      <formula>0</formula>
    </cfRule>
  </conditionalFormatting>
  <conditionalFormatting sqref="F17">
    <cfRule type="cellIs" dxfId="130" priority="39" operator="equal">
      <formula>0</formula>
    </cfRule>
  </conditionalFormatting>
  <conditionalFormatting sqref="K17">
    <cfRule type="cellIs" dxfId="129" priority="38" operator="equal">
      <formula>0</formula>
    </cfRule>
  </conditionalFormatting>
  <conditionalFormatting sqref="M17">
    <cfRule type="cellIs" dxfId="128" priority="37" operator="equal">
      <formula>0</formula>
    </cfRule>
  </conditionalFormatting>
  <conditionalFormatting sqref="J42:J43 O42:O43 H42:H43">
    <cfRule type="cellIs" dxfId="127" priority="36" operator="lessThan">
      <formula>0</formula>
    </cfRule>
  </conditionalFormatting>
  <conditionalFormatting sqref="L42:L43 N42:O43 D42:E43 G42:J43">
    <cfRule type="cellIs" dxfId="126" priority="35" operator="equal">
      <formula>0</formula>
    </cfRule>
  </conditionalFormatting>
  <conditionalFormatting sqref="F42:F43">
    <cfRule type="cellIs" dxfId="125" priority="34" operator="equal">
      <formula>0</formula>
    </cfRule>
  </conditionalFormatting>
  <conditionalFormatting sqref="K42:K43">
    <cfRule type="cellIs" dxfId="124" priority="33" operator="equal">
      <formula>0</formula>
    </cfRule>
  </conditionalFormatting>
  <conditionalFormatting sqref="M42:M43">
    <cfRule type="cellIs" dxfId="123" priority="32" operator="equal">
      <formula>0</formula>
    </cfRule>
  </conditionalFormatting>
  <conditionalFormatting sqref="H44 O44">
    <cfRule type="cellIs" dxfId="122" priority="31" operator="lessThan">
      <formula>0</formula>
    </cfRule>
  </conditionalFormatting>
  <conditionalFormatting sqref="J45:J52 O45:O52 H45:H52">
    <cfRule type="cellIs" dxfId="121" priority="30" operator="lessThan">
      <formula>0</formula>
    </cfRule>
  </conditionalFormatting>
  <conditionalFormatting sqref="L45:L52 N45:O52 D45:E52 G45:J52">
    <cfRule type="cellIs" dxfId="120" priority="29" operator="equal">
      <formula>0</formula>
    </cfRule>
  </conditionalFormatting>
  <conditionalFormatting sqref="F45:F52">
    <cfRule type="cellIs" dxfId="119" priority="28" operator="equal">
      <formula>0</formula>
    </cfRule>
  </conditionalFormatting>
  <conditionalFormatting sqref="K45:K52">
    <cfRule type="cellIs" dxfId="118" priority="27" operator="equal">
      <formula>0</formula>
    </cfRule>
  </conditionalFormatting>
  <conditionalFormatting sqref="M45:M52">
    <cfRule type="cellIs" dxfId="117" priority="26" operator="equal">
      <formula>0</formula>
    </cfRule>
  </conditionalFormatting>
  <conditionalFormatting sqref="J53 O53 H53">
    <cfRule type="cellIs" dxfId="116" priority="25" operator="lessThan">
      <formula>0</formula>
    </cfRule>
  </conditionalFormatting>
  <conditionalFormatting sqref="L53 N53:O53 D53:E53 G53:J53">
    <cfRule type="cellIs" dxfId="115" priority="24" operator="equal">
      <formula>0</formula>
    </cfRule>
  </conditionalFormatting>
  <conditionalFormatting sqref="F53">
    <cfRule type="cellIs" dxfId="114" priority="23" operator="equal">
      <formula>0</formula>
    </cfRule>
  </conditionalFormatting>
  <conditionalFormatting sqref="K53">
    <cfRule type="cellIs" dxfId="113" priority="22" operator="equal">
      <formula>0</formula>
    </cfRule>
  </conditionalFormatting>
  <conditionalFormatting sqref="M53">
    <cfRule type="cellIs" dxfId="112" priority="21" operator="equal">
      <formula>0</formula>
    </cfRule>
  </conditionalFormatting>
  <conditionalFormatting sqref="H54 O54">
    <cfRule type="cellIs" dxfId="111" priority="20" operator="lessThan">
      <formula>0</formula>
    </cfRule>
  </conditionalFormatting>
  <conditionalFormatting sqref="H55 O55">
    <cfRule type="cellIs" dxfId="110" priority="19" operator="lessThan">
      <formula>0</formula>
    </cfRule>
  </conditionalFormatting>
  <conditionalFormatting sqref="J67:J73 O67:O73 H67:H73">
    <cfRule type="cellIs" dxfId="109" priority="18" operator="lessThan">
      <formula>0</formula>
    </cfRule>
  </conditionalFormatting>
  <conditionalFormatting sqref="L67:L73 N67:O73 D67:E73 G67:J73">
    <cfRule type="cellIs" dxfId="108" priority="17" operator="equal">
      <formula>0</formula>
    </cfRule>
  </conditionalFormatting>
  <conditionalFormatting sqref="F67:F73">
    <cfRule type="cellIs" dxfId="107" priority="16" operator="equal">
      <formula>0</formula>
    </cfRule>
  </conditionalFormatting>
  <conditionalFormatting sqref="K67:K73">
    <cfRule type="cellIs" dxfId="106" priority="15" operator="equal">
      <formula>0</formula>
    </cfRule>
  </conditionalFormatting>
  <conditionalFormatting sqref="M67:M73">
    <cfRule type="cellIs" dxfId="105" priority="14" operator="equal">
      <formula>0</formula>
    </cfRule>
  </conditionalFormatting>
  <conditionalFormatting sqref="J74 O74 H74">
    <cfRule type="cellIs" dxfId="104" priority="13" operator="lessThan">
      <formula>0</formula>
    </cfRule>
  </conditionalFormatting>
  <conditionalFormatting sqref="L74 N74:O74 D74:E74 G74:J74">
    <cfRule type="cellIs" dxfId="103" priority="12" operator="equal">
      <formula>0</formula>
    </cfRule>
  </conditionalFormatting>
  <conditionalFormatting sqref="F74">
    <cfRule type="cellIs" dxfId="102" priority="11" operator="equal">
      <formula>0</formula>
    </cfRule>
  </conditionalFormatting>
  <conditionalFormatting sqref="K74">
    <cfRule type="cellIs" dxfId="101" priority="10" operator="equal">
      <formula>0</formula>
    </cfRule>
  </conditionalFormatting>
  <conditionalFormatting sqref="M74">
    <cfRule type="cellIs" dxfId="100" priority="9" operator="equal">
      <formula>0</formula>
    </cfRule>
  </conditionalFormatting>
  <conditionalFormatting sqref="H75 O75">
    <cfRule type="cellIs" dxfId="99" priority="8" operator="lessThan">
      <formula>0</formula>
    </cfRule>
  </conditionalFormatting>
  <conditionalFormatting sqref="J76:J83 O76:O83 H76:H83">
    <cfRule type="cellIs" dxfId="98" priority="7" operator="lessThan">
      <formula>0</formula>
    </cfRule>
  </conditionalFormatting>
  <conditionalFormatting sqref="L76:L83 N76:O83 D76:E83 G76:J83">
    <cfRule type="cellIs" dxfId="97" priority="6" operator="equal">
      <formula>0</formula>
    </cfRule>
  </conditionalFormatting>
  <conditionalFormatting sqref="F76:F83">
    <cfRule type="cellIs" dxfId="96" priority="5" operator="equal">
      <formula>0</formula>
    </cfRule>
  </conditionalFormatting>
  <conditionalFormatting sqref="K76:K83">
    <cfRule type="cellIs" dxfId="95" priority="4" operator="equal">
      <formula>0</formula>
    </cfRule>
  </conditionalFormatting>
  <conditionalFormatting sqref="M76:M83">
    <cfRule type="cellIs" dxfId="94" priority="3" operator="equal">
      <formula>0</formula>
    </cfRule>
  </conditionalFormatting>
  <conditionalFormatting sqref="H84 O84">
    <cfRule type="cellIs" dxfId="93" priority="2" operator="lessThan">
      <formula>0</formula>
    </cfRule>
  </conditionalFormatting>
  <conditionalFormatting sqref="H85 O85">
    <cfRule type="cellIs" dxfId="9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1" customWidth="1"/>
    <col min="2" max="2" width="15.44140625" style="41" bestFit="1" customWidth="1"/>
    <col min="3" max="3" width="18.6640625" style="41" customWidth="1"/>
    <col min="4" max="9" width="9" style="41" customWidth="1"/>
    <col min="10" max="10" width="11.88671875" style="41" customWidth="1"/>
    <col min="11" max="14" width="9" style="41" customWidth="1"/>
    <col min="15" max="15" width="11.6640625" style="41" customWidth="1"/>
    <col min="16" max="16384" width="9.109375" style="41"/>
  </cols>
  <sheetData>
    <row r="1" spans="2:15">
      <c r="B1" s="41" t="s">
        <v>7</v>
      </c>
      <c r="E1" s="42"/>
      <c r="O1" s="43">
        <v>45054</v>
      </c>
    </row>
    <row r="2" spans="2:15">
      <c r="B2" s="87" t="s">
        <v>19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60"/>
    </row>
    <row r="3" spans="2:15" ht="14.4" thickBot="1">
      <c r="B3" s="88" t="s">
        <v>20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70" t="s">
        <v>34</v>
      </c>
    </row>
    <row r="4" spans="2:15" ht="14.4" customHeight="1">
      <c r="B4" s="109" t="s">
        <v>21</v>
      </c>
      <c r="C4" s="111" t="s">
        <v>1</v>
      </c>
      <c r="D4" s="92" t="s">
        <v>90</v>
      </c>
      <c r="E4" s="92"/>
      <c r="F4" s="92"/>
      <c r="G4" s="92"/>
      <c r="H4" s="82"/>
      <c r="I4" s="81" t="s">
        <v>88</v>
      </c>
      <c r="J4" s="82"/>
      <c r="K4" s="81" t="s">
        <v>91</v>
      </c>
      <c r="L4" s="92"/>
      <c r="M4" s="92"/>
      <c r="N4" s="92"/>
      <c r="O4" s="93"/>
    </row>
    <row r="5" spans="2:15" ht="14.4" customHeight="1" thickBot="1">
      <c r="B5" s="110"/>
      <c r="C5" s="112"/>
      <c r="D5" s="90" t="s">
        <v>92</v>
      </c>
      <c r="E5" s="90"/>
      <c r="F5" s="90"/>
      <c r="G5" s="90"/>
      <c r="H5" s="94"/>
      <c r="I5" s="89" t="s">
        <v>93</v>
      </c>
      <c r="J5" s="94"/>
      <c r="K5" s="89" t="s">
        <v>94</v>
      </c>
      <c r="L5" s="90"/>
      <c r="M5" s="90"/>
      <c r="N5" s="90"/>
      <c r="O5" s="91"/>
    </row>
    <row r="6" spans="2:15" ht="14.4" customHeight="1">
      <c r="B6" s="110"/>
      <c r="C6" s="112"/>
      <c r="D6" s="83">
        <v>2023</v>
      </c>
      <c r="E6" s="84"/>
      <c r="F6" s="83">
        <v>2022</v>
      </c>
      <c r="G6" s="84"/>
      <c r="H6" s="99" t="s">
        <v>22</v>
      </c>
      <c r="I6" s="79">
        <v>2022</v>
      </c>
      <c r="J6" s="79" t="s">
        <v>81</v>
      </c>
      <c r="K6" s="83">
        <v>2023</v>
      </c>
      <c r="L6" s="84"/>
      <c r="M6" s="83">
        <v>2022</v>
      </c>
      <c r="N6" s="84"/>
      <c r="O6" s="99" t="s">
        <v>22</v>
      </c>
    </row>
    <row r="7" spans="2:15" ht="15" customHeight="1" thickBot="1">
      <c r="B7" s="101" t="s">
        <v>21</v>
      </c>
      <c r="C7" s="103" t="s">
        <v>24</v>
      </c>
      <c r="D7" s="85"/>
      <c r="E7" s="86"/>
      <c r="F7" s="85"/>
      <c r="G7" s="86"/>
      <c r="H7" s="100"/>
      <c r="I7" s="80"/>
      <c r="J7" s="80"/>
      <c r="K7" s="85"/>
      <c r="L7" s="86"/>
      <c r="M7" s="85"/>
      <c r="N7" s="86"/>
      <c r="O7" s="100"/>
    </row>
    <row r="8" spans="2:15" ht="15" customHeight="1">
      <c r="B8" s="101"/>
      <c r="C8" s="103"/>
      <c r="D8" s="5" t="s">
        <v>25</v>
      </c>
      <c r="E8" s="6" t="s">
        <v>2</v>
      </c>
      <c r="F8" s="5" t="s">
        <v>25</v>
      </c>
      <c r="G8" s="6" t="s">
        <v>2</v>
      </c>
      <c r="H8" s="105" t="s">
        <v>26</v>
      </c>
      <c r="I8" s="7" t="s">
        <v>25</v>
      </c>
      <c r="J8" s="107" t="s">
        <v>82</v>
      </c>
      <c r="K8" s="5" t="s">
        <v>25</v>
      </c>
      <c r="L8" s="6" t="s">
        <v>2</v>
      </c>
      <c r="M8" s="5" t="s">
        <v>25</v>
      </c>
      <c r="N8" s="6" t="s">
        <v>2</v>
      </c>
      <c r="O8" s="105" t="s">
        <v>26</v>
      </c>
    </row>
    <row r="9" spans="2:15" ht="15" customHeight="1" thickBot="1">
      <c r="B9" s="102"/>
      <c r="C9" s="104"/>
      <c r="D9" s="8" t="s">
        <v>27</v>
      </c>
      <c r="E9" s="9" t="s">
        <v>28</v>
      </c>
      <c r="F9" s="8" t="s">
        <v>27</v>
      </c>
      <c r="G9" s="9" t="s">
        <v>28</v>
      </c>
      <c r="H9" s="106"/>
      <c r="I9" s="10" t="s">
        <v>27</v>
      </c>
      <c r="J9" s="108"/>
      <c r="K9" s="8" t="s">
        <v>27</v>
      </c>
      <c r="L9" s="9" t="s">
        <v>28</v>
      </c>
      <c r="M9" s="8" t="s">
        <v>27</v>
      </c>
      <c r="N9" s="9" t="s">
        <v>28</v>
      </c>
      <c r="O9" s="106"/>
    </row>
    <row r="10" spans="2:15" ht="14.4" thickBot="1">
      <c r="B10" s="62"/>
      <c r="C10" s="12" t="s">
        <v>9</v>
      </c>
      <c r="D10" s="13">
        <v>29</v>
      </c>
      <c r="E10" s="14">
        <v>0.65909090909090906</v>
      </c>
      <c r="F10" s="13">
        <v>13</v>
      </c>
      <c r="G10" s="14">
        <v>0.56521739130434778</v>
      </c>
      <c r="H10" s="15">
        <v>1.2307692307692308</v>
      </c>
      <c r="I10" s="13">
        <v>34</v>
      </c>
      <c r="J10" s="15">
        <v>-0.1470588235294118</v>
      </c>
      <c r="K10" s="13">
        <v>107</v>
      </c>
      <c r="L10" s="14">
        <v>0.50471698113207553</v>
      </c>
      <c r="M10" s="13">
        <v>61</v>
      </c>
      <c r="N10" s="14">
        <v>0.60396039603960394</v>
      </c>
      <c r="O10" s="15">
        <v>0.75409836065573765</v>
      </c>
    </row>
    <row r="11" spans="2:15" ht="14.4" thickBot="1">
      <c r="B11" s="63"/>
      <c r="C11" s="17" t="s">
        <v>12</v>
      </c>
      <c r="D11" s="18">
        <v>5</v>
      </c>
      <c r="E11" s="19">
        <v>0.11363636363636363</v>
      </c>
      <c r="F11" s="18">
        <v>3</v>
      </c>
      <c r="G11" s="19">
        <v>0.13043478260869565</v>
      </c>
      <c r="H11" s="20">
        <v>0.66666666666666674</v>
      </c>
      <c r="I11" s="18">
        <v>15</v>
      </c>
      <c r="J11" s="20">
        <v>-0.66666666666666674</v>
      </c>
      <c r="K11" s="18">
        <v>32</v>
      </c>
      <c r="L11" s="19">
        <v>0.15094339622641509</v>
      </c>
      <c r="M11" s="18">
        <v>15</v>
      </c>
      <c r="N11" s="19">
        <v>0.14851485148514851</v>
      </c>
      <c r="O11" s="20">
        <v>1.1333333333333333</v>
      </c>
    </row>
    <row r="12" spans="2:15" ht="14.4" thickBot="1">
      <c r="B12" s="63"/>
      <c r="C12" s="12" t="s">
        <v>16</v>
      </c>
      <c r="D12" s="13">
        <v>2</v>
      </c>
      <c r="E12" s="14">
        <v>4.5454545454545456E-2</v>
      </c>
      <c r="F12" s="13">
        <v>0</v>
      </c>
      <c r="G12" s="14">
        <v>0</v>
      </c>
      <c r="H12" s="15"/>
      <c r="I12" s="13">
        <v>21</v>
      </c>
      <c r="J12" s="15">
        <v>-0.90476190476190477</v>
      </c>
      <c r="K12" s="13">
        <v>31</v>
      </c>
      <c r="L12" s="14">
        <v>0.14622641509433962</v>
      </c>
      <c r="M12" s="13">
        <v>0</v>
      </c>
      <c r="N12" s="14">
        <v>0</v>
      </c>
      <c r="O12" s="15"/>
    </row>
    <row r="13" spans="2:15" ht="14.4" thickBot="1">
      <c r="B13" s="63"/>
      <c r="C13" s="64" t="s">
        <v>68</v>
      </c>
      <c r="D13" s="18">
        <v>0</v>
      </c>
      <c r="E13" s="19">
        <v>0</v>
      </c>
      <c r="F13" s="18">
        <v>0</v>
      </c>
      <c r="G13" s="19">
        <v>0</v>
      </c>
      <c r="H13" s="20"/>
      <c r="I13" s="18">
        <v>8</v>
      </c>
      <c r="J13" s="20">
        <v>-1</v>
      </c>
      <c r="K13" s="18">
        <v>15</v>
      </c>
      <c r="L13" s="19">
        <v>7.0754716981132074E-2</v>
      </c>
      <c r="M13" s="18">
        <v>2</v>
      </c>
      <c r="N13" s="19">
        <v>1.9801980198019802E-2</v>
      </c>
      <c r="O13" s="20">
        <v>6.5</v>
      </c>
    </row>
    <row r="14" spans="2:15" ht="14.4" thickBot="1">
      <c r="B14" s="63"/>
      <c r="C14" s="65" t="s">
        <v>76</v>
      </c>
      <c r="D14" s="13">
        <v>3</v>
      </c>
      <c r="E14" s="14">
        <v>6.8181818181818177E-2</v>
      </c>
      <c r="F14" s="13">
        <v>0</v>
      </c>
      <c r="G14" s="14">
        <v>0</v>
      </c>
      <c r="H14" s="15"/>
      <c r="I14" s="13">
        <v>4</v>
      </c>
      <c r="J14" s="15">
        <v>-0.25</v>
      </c>
      <c r="K14" s="13">
        <v>10</v>
      </c>
      <c r="L14" s="14">
        <v>4.716981132075472E-2</v>
      </c>
      <c r="M14" s="13">
        <v>1</v>
      </c>
      <c r="N14" s="14">
        <v>9.9009900990099011E-3</v>
      </c>
      <c r="O14" s="15">
        <v>9</v>
      </c>
    </row>
    <row r="15" spans="2:15" ht="14.4" thickBot="1">
      <c r="B15" s="63"/>
      <c r="C15" s="66" t="s">
        <v>79</v>
      </c>
      <c r="D15" s="18">
        <v>0</v>
      </c>
      <c r="E15" s="19">
        <v>0</v>
      </c>
      <c r="F15" s="18">
        <v>1</v>
      </c>
      <c r="G15" s="19">
        <v>4.3478260869565216E-2</v>
      </c>
      <c r="H15" s="20">
        <v>-1</v>
      </c>
      <c r="I15" s="18">
        <v>1</v>
      </c>
      <c r="J15" s="20">
        <v>-1</v>
      </c>
      <c r="K15" s="18">
        <v>4</v>
      </c>
      <c r="L15" s="19">
        <v>1.8867924528301886E-2</v>
      </c>
      <c r="M15" s="18">
        <v>3</v>
      </c>
      <c r="N15" s="19">
        <v>2.9702970297029702E-2</v>
      </c>
      <c r="O15" s="20">
        <v>0.33333333333333326</v>
      </c>
    </row>
    <row r="16" spans="2:15" ht="14.4" thickBot="1">
      <c r="B16" s="63"/>
      <c r="C16" s="12" t="s">
        <v>105</v>
      </c>
      <c r="D16" s="13">
        <v>3</v>
      </c>
      <c r="E16" s="14">
        <v>6.8181818181818177E-2</v>
      </c>
      <c r="F16" s="13">
        <v>0</v>
      </c>
      <c r="G16" s="14">
        <v>0</v>
      </c>
      <c r="H16" s="15"/>
      <c r="I16" s="13">
        <v>0</v>
      </c>
      <c r="J16" s="15"/>
      <c r="K16" s="13">
        <v>3</v>
      </c>
      <c r="L16" s="14">
        <v>1.4150943396226415E-2</v>
      </c>
      <c r="M16" s="13">
        <v>0</v>
      </c>
      <c r="N16" s="14">
        <v>0</v>
      </c>
      <c r="O16" s="15"/>
    </row>
    <row r="17" spans="2:16" ht="14.4" thickBot="1">
      <c r="B17" s="63"/>
      <c r="C17" s="66" t="s">
        <v>29</v>
      </c>
      <c r="D17" s="18">
        <v>2</v>
      </c>
      <c r="E17" s="19">
        <v>4.5454545454545456E-2</v>
      </c>
      <c r="F17" s="18">
        <v>6</v>
      </c>
      <c r="G17" s="19">
        <v>0.2608695652173913</v>
      </c>
      <c r="H17" s="20">
        <v>-0.66666666666666674</v>
      </c>
      <c r="I17" s="18">
        <v>2</v>
      </c>
      <c r="J17" s="20">
        <v>2.3529411764705882E-2</v>
      </c>
      <c r="K17" s="18">
        <v>10</v>
      </c>
      <c r="L17" s="19">
        <v>4.716981132075472E-2</v>
      </c>
      <c r="M17" s="18">
        <v>19</v>
      </c>
      <c r="N17" s="19">
        <v>0.18811881188118812</v>
      </c>
      <c r="O17" s="20">
        <v>-0.47368421052631582</v>
      </c>
    </row>
    <row r="18" spans="2:16" ht="14.4" thickBot="1">
      <c r="B18" s="21" t="s">
        <v>35</v>
      </c>
      <c r="C18" s="21" t="s">
        <v>30</v>
      </c>
      <c r="D18" s="22">
        <v>44</v>
      </c>
      <c r="E18" s="23">
        <v>1</v>
      </c>
      <c r="F18" s="22">
        <v>23</v>
      </c>
      <c r="G18" s="23">
        <v>1</v>
      </c>
      <c r="H18" s="24">
        <v>0.91304347826086962</v>
      </c>
      <c r="I18" s="22">
        <v>85</v>
      </c>
      <c r="J18" s="23">
        <v>-0.48235294117647054</v>
      </c>
      <c r="K18" s="22">
        <v>212</v>
      </c>
      <c r="L18" s="23">
        <v>1</v>
      </c>
      <c r="M18" s="22">
        <v>101</v>
      </c>
      <c r="N18" s="23">
        <v>1</v>
      </c>
      <c r="O18" s="24">
        <v>1.0990099009900991</v>
      </c>
    </row>
    <row r="19" spans="2:16" ht="14.4" thickBot="1">
      <c r="B19" s="62"/>
      <c r="C19" s="12" t="s">
        <v>8</v>
      </c>
      <c r="D19" s="13">
        <v>566</v>
      </c>
      <c r="E19" s="14">
        <v>0.22283464566929134</v>
      </c>
      <c r="F19" s="13">
        <v>482</v>
      </c>
      <c r="G19" s="14">
        <v>0.18313069908814589</v>
      </c>
      <c r="H19" s="15">
        <v>0.17427385892116187</v>
      </c>
      <c r="I19" s="13">
        <v>640</v>
      </c>
      <c r="J19" s="15">
        <v>-0.11562499999999998</v>
      </c>
      <c r="K19" s="13">
        <v>2203</v>
      </c>
      <c r="L19" s="14">
        <v>0.20094864544376539</v>
      </c>
      <c r="M19" s="13">
        <v>1772</v>
      </c>
      <c r="N19" s="14">
        <v>0.18142725504249002</v>
      </c>
      <c r="O19" s="15">
        <v>0.24322799097065473</v>
      </c>
    </row>
    <row r="20" spans="2:16" ht="14.4" thickBot="1">
      <c r="B20" s="63"/>
      <c r="C20" s="17" t="s">
        <v>9</v>
      </c>
      <c r="D20" s="18">
        <v>392</v>
      </c>
      <c r="E20" s="19">
        <v>0.15433070866141732</v>
      </c>
      <c r="F20" s="18">
        <v>501</v>
      </c>
      <c r="G20" s="19">
        <v>0.19034954407294832</v>
      </c>
      <c r="H20" s="20">
        <v>-0.21756487025948101</v>
      </c>
      <c r="I20" s="18">
        <v>640</v>
      </c>
      <c r="J20" s="20">
        <v>-0.38749999999999996</v>
      </c>
      <c r="K20" s="18">
        <v>2131</v>
      </c>
      <c r="L20" s="19">
        <v>0.19438110006385115</v>
      </c>
      <c r="M20" s="18">
        <v>1825</v>
      </c>
      <c r="N20" s="19">
        <v>0.18685369100030716</v>
      </c>
      <c r="O20" s="20">
        <v>0.16767123287671226</v>
      </c>
    </row>
    <row r="21" spans="2:16" ht="14.4" thickBot="1">
      <c r="B21" s="63"/>
      <c r="C21" s="12" t="s">
        <v>3</v>
      </c>
      <c r="D21" s="13">
        <v>429</v>
      </c>
      <c r="E21" s="14">
        <v>0.16889763779527558</v>
      </c>
      <c r="F21" s="13">
        <v>689</v>
      </c>
      <c r="G21" s="14">
        <v>0.26177811550151975</v>
      </c>
      <c r="H21" s="15">
        <v>-0.37735849056603776</v>
      </c>
      <c r="I21" s="13">
        <v>554</v>
      </c>
      <c r="J21" s="15">
        <v>-0.22563176895306858</v>
      </c>
      <c r="K21" s="13">
        <v>1965</v>
      </c>
      <c r="L21" s="14">
        <v>0.17923925932682661</v>
      </c>
      <c r="M21" s="13">
        <v>2259</v>
      </c>
      <c r="N21" s="14">
        <v>0.23128903450394184</v>
      </c>
      <c r="O21" s="15">
        <v>-0.13014608233731739</v>
      </c>
    </row>
    <row r="22" spans="2:16" ht="14.4" thickBot="1">
      <c r="B22" s="63"/>
      <c r="C22" s="64" t="s">
        <v>10</v>
      </c>
      <c r="D22" s="18">
        <v>416</v>
      </c>
      <c r="E22" s="19">
        <v>0.16377952755905512</v>
      </c>
      <c r="F22" s="18">
        <v>210</v>
      </c>
      <c r="G22" s="19">
        <v>7.9787234042553196E-2</v>
      </c>
      <c r="H22" s="20">
        <v>0.98095238095238102</v>
      </c>
      <c r="I22" s="18">
        <v>641</v>
      </c>
      <c r="J22" s="20">
        <v>-0.35101404056162244</v>
      </c>
      <c r="K22" s="18">
        <v>1726</v>
      </c>
      <c r="L22" s="19">
        <v>0.15743865730183343</v>
      </c>
      <c r="M22" s="18">
        <v>1065</v>
      </c>
      <c r="N22" s="19">
        <v>0.10904064707689157</v>
      </c>
      <c r="O22" s="20">
        <v>0.62065727699530515</v>
      </c>
    </row>
    <row r="23" spans="2:16" ht="14.4" thickBot="1">
      <c r="B23" s="63"/>
      <c r="C23" s="65" t="s">
        <v>4</v>
      </c>
      <c r="D23" s="13">
        <v>279</v>
      </c>
      <c r="E23" s="14">
        <v>0.10984251968503937</v>
      </c>
      <c r="F23" s="13">
        <v>309</v>
      </c>
      <c r="G23" s="14">
        <v>0.11740121580547112</v>
      </c>
      <c r="H23" s="15">
        <v>-9.7087378640776656E-2</v>
      </c>
      <c r="I23" s="13">
        <v>295</v>
      </c>
      <c r="J23" s="15">
        <v>-5.4237288135593253E-2</v>
      </c>
      <c r="K23" s="13">
        <v>1017</v>
      </c>
      <c r="L23" s="14">
        <v>9.2766578491288887E-2</v>
      </c>
      <c r="M23" s="13">
        <v>1500</v>
      </c>
      <c r="N23" s="14">
        <v>0.15357837616463602</v>
      </c>
      <c r="O23" s="15">
        <v>-0.32199999999999995</v>
      </c>
    </row>
    <row r="24" spans="2:16" ht="14.4" thickBot="1">
      <c r="B24" s="63"/>
      <c r="C24" s="66" t="s">
        <v>12</v>
      </c>
      <c r="D24" s="18">
        <v>215</v>
      </c>
      <c r="E24" s="19">
        <v>8.4645669291338585E-2</v>
      </c>
      <c r="F24" s="18">
        <v>194</v>
      </c>
      <c r="G24" s="19">
        <v>7.3708206686930094E-2</v>
      </c>
      <c r="H24" s="20">
        <v>0.10824742268041243</v>
      </c>
      <c r="I24" s="18">
        <v>268</v>
      </c>
      <c r="J24" s="20">
        <v>-0.19776119402985071</v>
      </c>
      <c r="K24" s="18">
        <v>858</v>
      </c>
      <c r="L24" s="19">
        <v>7.8263249110644903E-2</v>
      </c>
      <c r="M24" s="18">
        <v>603</v>
      </c>
      <c r="N24" s="19">
        <v>6.1738507218183677E-2</v>
      </c>
      <c r="O24" s="20">
        <v>0.42288557213930345</v>
      </c>
    </row>
    <row r="25" spans="2:16" ht="14.4" thickBot="1">
      <c r="B25" s="63"/>
      <c r="C25" s="12" t="s">
        <v>11</v>
      </c>
      <c r="D25" s="13">
        <v>163</v>
      </c>
      <c r="E25" s="14">
        <v>6.4173228346456695E-2</v>
      </c>
      <c r="F25" s="13">
        <v>186</v>
      </c>
      <c r="G25" s="14">
        <v>7.0668693009118544E-2</v>
      </c>
      <c r="H25" s="15">
        <v>-0.12365591397849462</v>
      </c>
      <c r="I25" s="13">
        <v>197</v>
      </c>
      <c r="J25" s="15">
        <v>-0.17258883248730961</v>
      </c>
      <c r="K25" s="13">
        <v>717</v>
      </c>
      <c r="L25" s="14">
        <v>6.5401806074979474E-2</v>
      </c>
      <c r="M25" s="13">
        <v>496</v>
      </c>
      <c r="N25" s="14">
        <v>5.0783249718439644E-2</v>
      </c>
      <c r="O25" s="15">
        <v>0.44556451612903225</v>
      </c>
    </row>
    <row r="26" spans="2:16" ht="14.4" thickBot="1">
      <c r="B26" s="63"/>
      <c r="C26" s="66" t="s">
        <v>60</v>
      </c>
      <c r="D26" s="18">
        <v>51</v>
      </c>
      <c r="E26" s="19">
        <v>2.0078740157480315E-2</v>
      </c>
      <c r="F26" s="18">
        <v>47</v>
      </c>
      <c r="G26" s="19">
        <v>1.7857142857142856E-2</v>
      </c>
      <c r="H26" s="20">
        <v>8.5106382978723305E-2</v>
      </c>
      <c r="I26" s="18">
        <v>51</v>
      </c>
      <c r="J26" s="20">
        <v>0</v>
      </c>
      <c r="K26" s="18">
        <v>198</v>
      </c>
      <c r="L26" s="19">
        <v>1.8060749794764207E-2</v>
      </c>
      <c r="M26" s="18">
        <v>174</v>
      </c>
      <c r="N26" s="19">
        <v>1.7815091635097778E-2</v>
      </c>
      <c r="O26" s="20">
        <v>0.13793103448275867</v>
      </c>
    </row>
    <row r="27" spans="2:16" ht="14.4" thickBot="1">
      <c r="B27" s="67"/>
      <c r="C27" s="12" t="s">
        <v>29</v>
      </c>
      <c r="D27" s="13">
        <f>+D28-SUM(D19:D26)</f>
        <v>29</v>
      </c>
      <c r="E27" s="14">
        <f>+E28-SUM(E19:E26)</f>
        <v>1.1417322834645804E-2</v>
      </c>
      <c r="F27" s="13">
        <f>+F28-SUM(F19:F26)</f>
        <v>14</v>
      </c>
      <c r="G27" s="14">
        <f>+G28-SUM(G19:G26)</f>
        <v>5.3191489361702482E-3</v>
      </c>
      <c r="H27" s="15">
        <f>+D27/F27-1</f>
        <v>1.0714285714285716</v>
      </c>
      <c r="I27" s="13">
        <f>+I28-SUM(I20:I26)</f>
        <v>683</v>
      </c>
      <c r="J27" s="15">
        <f>+D27/I27-1</f>
        <v>-0.95754026354319177</v>
      </c>
      <c r="K27" s="13">
        <f>+K28-SUM(K19:K26)</f>
        <v>148</v>
      </c>
      <c r="L27" s="14">
        <f>+L28-SUM(L19:L26)</f>
        <v>1.3499954392045987E-2</v>
      </c>
      <c r="M27" s="13">
        <f>+M28-SUM(M19:M26)</f>
        <v>73</v>
      </c>
      <c r="N27" s="14">
        <f>+N28-SUM(N19:N26)</f>
        <v>7.4741476400125295E-3</v>
      </c>
      <c r="O27" s="15">
        <f>+K27/M27-1</f>
        <v>1.0273972602739727</v>
      </c>
    </row>
    <row r="28" spans="2:16" ht="14.4" thickBot="1">
      <c r="B28" s="21" t="s">
        <v>36</v>
      </c>
      <c r="C28" s="21" t="s">
        <v>30</v>
      </c>
      <c r="D28" s="22">
        <v>2540</v>
      </c>
      <c r="E28" s="23">
        <v>1</v>
      </c>
      <c r="F28" s="22">
        <v>2632</v>
      </c>
      <c r="G28" s="23">
        <v>1</v>
      </c>
      <c r="H28" s="24">
        <v>-3.495440729483279E-2</v>
      </c>
      <c r="I28" s="22">
        <v>3329</v>
      </c>
      <c r="J28" s="23">
        <v>-0.23700811054370685</v>
      </c>
      <c r="K28" s="22">
        <v>10963</v>
      </c>
      <c r="L28" s="23">
        <v>1</v>
      </c>
      <c r="M28" s="22">
        <v>9767</v>
      </c>
      <c r="N28" s="23">
        <v>1</v>
      </c>
      <c r="O28" s="24">
        <v>0.12245315859526973</v>
      </c>
    </row>
    <row r="29" spans="2:16" ht="14.4" thickBot="1">
      <c r="B29" s="21" t="s">
        <v>49</v>
      </c>
      <c r="C29" s="21" t="s">
        <v>30</v>
      </c>
      <c r="D29" s="22">
        <v>3</v>
      </c>
      <c r="E29" s="23">
        <v>1</v>
      </c>
      <c r="F29" s="22">
        <v>0</v>
      </c>
      <c r="G29" s="23">
        <v>1</v>
      </c>
      <c r="H29" s="24"/>
      <c r="I29" s="22">
        <v>1</v>
      </c>
      <c r="J29" s="23">
        <v>2</v>
      </c>
      <c r="K29" s="22">
        <v>10</v>
      </c>
      <c r="L29" s="23">
        <v>1</v>
      </c>
      <c r="M29" s="22">
        <v>3</v>
      </c>
      <c r="N29" s="23">
        <v>1</v>
      </c>
      <c r="O29" s="24">
        <v>2.3333333333333335</v>
      </c>
      <c r="P29" s="32"/>
    </row>
    <row r="30" spans="2:16" ht="14.4" thickBot="1">
      <c r="B30" s="95"/>
      <c r="C30" s="96" t="s">
        <v>30</v>
      </c>
      <c r="D30" s="25">
        <v>2587</v>
      </c>
      <c r="E30" s="26">
        <v>1</v>
      </c>
      <c r="F30" s="25">
        <v>2655</v>
      </c>
      <c r="G30" s="26">
        <v>1</v>
      </c>
      <c r="H30" s="27">
        <v>-2.5612052730696777E-2</v>
      </c>
      <c r="I30" s="25">
        <v>3415</v>
      </c>
      <c r="J30" s="27">
        <v>-0.24245973645680818</v>
      </c>
      <c r="K30" s="25">
        <v>11185</v>
      </c>
      <c r="L30" s="26">
        <v>1</v>
      </c>
      <c r="M30" s="25">
        <v>9871</v>
      </c>
      <c r="N30" s="26">
        <v>1</v>
      </c>
      <c r="O30" s="27">
        <v>0.13311721203525484</v>
      </c>
      <c r="P30" s="32"/>
    </row>
    <row r="31" spans="2:16" ht="14.4" customHeight="1">
      <c r="B31" s="1" t="s">
        <v>63</v>
      </c>
      <c r="C31" s="28"/>
      <c r="D31" s="1"/>
      <c r="E31" s="1"/>
      <c r="F31" s="1"/>
      <c r="G31" s="1"/>
    </row>
    <row r="32" spans="2:16">
      <c r="B32" s="29" t="s">
        <v>64</v>
      </c>
      <c r="C32" s="1"/>
      <c r="D32" s="1"/>
      <c r="E32" s="1"/>
      <c r="F32" s="1"/>
      <c r="G32" s="1"/>
    </row>
    <row r="33" spans="2:15" ht="14.25" customHeight="1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spans="2:1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  <row r="35" spans="2:15">
      <c r="B35" s="87" t="s">
        <v>37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60"/>
    </row>
    <row r="36" spans="2:15" ht="14.4" thickBot="1">
      <c r="B36" s="88" t="s">
        <v>38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61" t="s">
        <v>34</v>
      </c>
    </row>
    <row r="37" spans="2:15" ht="14.4" customHeight="1">
      <c r="B37" s="109" t="s">
        <v>21</v>
      </c>
      <c r="C37" s="111" t="s">
        <v>1</v>
      </c>
      <c r="D37" s="92" t="s">
        <v>90</v>
      </c>
      <c r="E37" s="92"/>
      <c r="F37" s="92"/>
      <c r="G37" s="92"/>
      <c r="H37" s="82"/>
      <c r="I37" s="81" t="s">
        <v>88</v>
      </c>
      <c r="J37" s="82"/>
      <c r="K37" s="81" t="s">
        <v>91</v>
      </c>
      <c r="L37" s="92"/>
      <c r="M37" s="92"/>
      <c r="N37" s="92"/>
      <c r="O37" s="93"/>
    </row>
    <row r="38" spans="2:15" ht="14.4" customHeight="1" thickBot="1">
      <c r="B38" s="110"/>
      <c r="C38" s="112"/>
      <c r="D38" s="90" t="s">
        <v>92</v>
      </c>
      <c r="E38" s="90"/>
      <c r="F38" s="90"/>
      <c r="G38" s="90"/>
      <c r="H38" s="94"/>
      <c r="I38" s="89" t="s">
        <v>93</v>
      </c>
      <c r="J38" s="94"/>
      <c r="K38" s="89" t="s">
        <v>94</v>
      </c>
      <c r="L38" s="90"/>
      <c r="M38" s="90"/>
      <c r="N38" s="90"/>
      <c r="O38" s="91"/>
    </row>
    <row r="39" spans="2:15" ht="14.4" customHeight="1">
      <c r="B39" s="110"/>
      <c r="C39" s="112"/>
      <c r="D39" s="83">
        <v>2023</v>
      </c>
      <c r="E39" s="84"/>
      <c r="F39" s="83">
        <v>2022</v>
      </c>
      <c r="G39" s="84"/>
      <c r="H39" s="99" t="s">
        <v>22</v>
      </c>
      <c r="I39" s="79">
        <v>2022</v>
      </c>
      <c r="J39" s="79" t="s">
        <v>81</v>
      </c>
      <c r="K39" s="83">
        <v>2023</v>
      </c>
      <c r="L39" s="84"/>
      <c r="M39" s="83">
        <v>2022</v>
      </c>
      <c r="N39" s="84"/>
      <c r="O39" s="99" t="s">
        <v>22</v>
      </c>
    </row>
    <row r="40" spans="2:15" ht="14.4" customHeight="1" thickBot="1">
      <c r="B40" s="101" t="s">
        <v>21</v>
      </c>
      <c r="C40" s="103" t="s">
        <v>24</v>
      </c>
      <c r="D40" s="85"/>
      <c r="E40" s="86"/>
      <c r="F40" s="85"/>
      <c r="G40" s="86"/>
      <c r="H40" s="100"/>
      <c r="I40" s="80"/>
      <c r="J40" s="80"/>
      <c r="K40" s="85"/>
      <c r="L40" s="86"/>
      <c r="M40" s="85"/>
      <c r="N40" s="86"/>
      <c r="O40" s="100"/>
    </row>
    <row r="41" spans="2:15" ht="14.4" customHeight="1">
      <c r="B41" s="101"/>
      <c r="C41" s="103"/>
      <c r="D41" s="5" t="s">
        <v>25</v>
      </c>
      <c r="E41" s="6" t="s">
        <v>2</v>
      </c>
      <c r="F41" s="5" t="s">
        <v>25</v>
      </c>
      <c r="G41" s="6" t="s">
        <v>2</v>
      </c>
      <c r="H41" s="105" t="s">
        <v>26</v>
      </c>
      <c r="I41" s="7" t="s">
        <v>25</v>
      </c>
      <c r="J41" s="107" t="s">
        <v>82</v>
      </c>
      <c r="K41" s="5" t="s">
        <v>25</v>
      </c>
      <c r="L41" s="6" t="s">
        <v>2</v>
      </c>
      <c r="M41" s="5" t="s">
        <v>25</v>
      </c>
      <c r="N41" s="6" t="s">
        <v>2</v>
      </c>
      <c r="O41" s="105" t="s">
        <v>26</v>
      </c>
    </row>
    <row r="42" spans="2:15" ht="14.4" customHeight="1" thickBot="1">
      <c r="B42" s="102"/>
      <c r="C42" s="104"/>
      <c r="D42" s="8" t="s">
        <v>27</v>
      </c>
      <c r="E42" s="9" t="s">
        <v>28</v>
      </c>
      <c r="F42" s="8" t="s">
        <v>27</v>
      </c>
      <c r="G42" s="9" t="s">
        <v>28</v>
      </c>
      <c r="H42" s="106"/>
      <c r="I42" s="10" t="s">
        <v>27</v>
      </c>
      <c r="J42" s="108"/>
      <c r="K42" s="8" t="s">
        <v>27</v>
      </c>
      <c r="L42" s="9" t="s">
        <v>28</v>
      </c>
      <c r="M42" s="8" t="s">
        <v>27</v>
      </c>
      <c r="N42" s="9" t="s">
        <v>28</v>
      </c>
      <c r="O42" s="106"/>
    </row>
    <row r="43" spans="2:15" ht="14.4" customHeight="1" thickBot="1">
      <c r="B43" s="62"/>
      <c r="C43" s="12"/>
      <c r="D43" s="13"/>
      <c r="E43" s="14"/>
      <c r="F43" s="13"/>
      <c r="G43" s="14"/>
      <c r="H43" s="15"/>
      <c r="I43" s="13"/>
      <c r="J43" s="15"/>
      <c r="K43" s="13"/>
      <c r="L43" s="14"/>
      <c r="M43" s="13"/>
      <c r="N43" s="14"/>
      <c r="O43" s="15"/>
    </row>
    <row r="44" spans="2:15" ht="14.4" thickBot="1">
      <c r="B44" s="21" t="s">
        <v>35</v>
      </c>
      <c r="C44" s="21" t="s">
        <v>30</v>
      </c>
      <c r="D44" s="22"/>
      <c r="E44" s="23"/>
      <c r="F44" s="22"/>
      <c r="G44" s="23"/>
      <c r="H44" s="24"/>
      <c r="I44" s="22"/>
      <c r="J44" s="23"/>
      <c r="K44" s="22"/>
      <c r="L44" s="23"/>
      <c r="M44" s="22"/>
      <c r="N44" s="23"/>
      <c r="O44" s="24"/>
    </row>
    <row r="45" spans="2:15" ht="14.4" thickBot="1">
      <c r="B45" s="62"/>
      <c r="C45" s="12" t="s">
        <v>8</v>
      </c>
      <c r="D45" s="13">
        <v>464</v>
      </c>
      <c r="E45" s="14">
        <v>0.24369747899159663</v>
      </c>
      <c r="F45" s="13">
        <v>381</v>
      </c>
      <c r="G45" s="14">
        <v>0.19184290030211482</v>
      </c>
      <c r="H45" s="15">
        <v>0.21784776902887137</v>
      </c>
      <c r="I45" s="13">
        <v>527</v>
      </c>
      <c r="J45" s="15">
        <v>-0.1195445920303605</v>
      </c>
      <c r="K45" s="13">
        <v>1787</v>
      </c>
      <c r="L45" s="14">
        <v>0.21493865768583112</v>
      </c>
      <c r="M45" s="13">
        <v>1462</v>
      </c>
      <c r="N45" s="14">
        <v>0.19645256651437787</v>
      </c>
      <c r="O45" s="15">
        <v>0.22229822161422708</v>
      </c>
    </row>
    <row r="46" spans="2:15" ht="14.4" thickBot="1">
      <c r="B46" s="63"/>
      <c r="C46" s="17" t="s">
        <v>3</v>
      </c>
      <c r="D46" s="18">
        <v>382</v>
      </c>
      <c r="E46" s="19">
        <v>0.20063025210084034</v>
      </c>
      <c r="F46" s="18">
        <v>634</v>
      </c>
      <c r="G46" s="19">
        <v>0.3192346424974824</v>
      </c>
      <c r="H46" s="20">
        <v>-0.39747634069400628</v>
      </c>
      <c r="I46" s="18">
        <v>506</v>
      </c>
      <c r="J46" s="20">
        <v>-0.24505928853754944</v>
      </c>
      <c r="K46" s="18">
        <v>1757</v>
      </c>
      <c r="L46" s="19">
        <v>0.21133028626413278</v>
      </c>
      <c r="M46" s="18">
        <v>1981</v>
      </c>
      <c r="N46" s="19">
        <v>0.26619188390217685</v>
      </c>
      <c r="O46" s="20">
        <v>-0.11307420494699649</v>
      </c>
    </row>
    <row r="47" spans="2:15" ht="15" customHeight="1" thickBot="1">
      <c r="B47" s="63"/>
      <c r="C47" s="12" t="s">
        <v>9</v>
      </c>
      <c r="D47" s="13">
        <v>294</v>
      </c>
      <c r="E47" s="14">
        <v>0.15441176470588236</v>
      </c>
      <c r="F47" s="13">
        <v>398</v>
      </c>
      <c r="G47" s="14">
        <v>0.20040281973816718</v>
      </c>
      <c r="H47" s="15">
        <v>-0.2613065326633166</v>
      </c>
      <c r="I47" s="13">
        <v>518</v>
      </c>
      <c r="J47" s="15">
        <v>-0.43243243243243246</v>
      </c>
      <c r="K47" s="13">
        <v>1722</v>
      </c>
      <c r="L47" s="14">
        <v>0.20712051960548472</v>
      </c>
      <c r="M47" s="13">
        <v>1475</v>
      </c>
      <c r="N47" s="14">
        <v>0.19819940876108572</v>
      </c>
      <c r="O47" s="15">
        <v>0.16745762711864409</v>
      </c>
    </row>
    <row r="48" spans="2:15" ht="14.4" thickBot="1">
      <c r="B48" s="63"/>
      <c r="C48" s="64" t="s">
        <v>10</v>
      </c>
      <c r="D48" s="18">
        <v>351</v>
      </c>
      <c r="E48" s="19">
        <v>0.18434873949579833</v>
      </c>
      <c r="F48" s="18">
        <v>144</v>
      </c>
      <c r="G48" s="19">
        <v>7.2507552870090641E-2</v>
      </c>
      <c r="H48" s="20">
        <v>1.4375</v>
      </c>
      <c r="I48" s="18">
        <v>571</v>
      </c>
      <c r="J48" s="20">
        <v>-0.38528896672504376</v>
      </c>
      <c r="K48" s="18">
        <v>1439</v>
      </c>
      <c r="L48" s="19">
        <v>0.17308154919413038</v>
      </c>
      <c r="M48" s="18">
        <v>801</v>
      </c>
      <c r="N48" s="19">
        <v>0.10763235689330825</v>
      </c>
      <c r="O48" s="20">
        <v>0.79650436953807735</v>
      </c>
    </row>
    <row r="49" spans="2:15" ht="15" customHeight="1" thickBot="1">
      <c r="B49" s="63"/>
      <c r="C49" s="65" t="s">
        <v>4</v>
      </c>
      <c r="D49" s="13">
        <v>193</v>
      </c>
      <c r="E49" s="14">
        <v>0.1013655462184874</v>
      </c>
      <c r="F49" s="13">
        <v>196</v>
      </c>
      <c r="G49" s="14">
        <v>9.8690835850956699E-2</v>
      </c>
      <c r="H49" s="15">
        <v>-1.5306122448979553E-2</v>
      </c>
      <c r="I49" s="13">
        <v>187</v>
      </c>
      <c r="J49" s="15">
        <v>3.2085561497326109E-2</v>
      </c>
      <c r="K49" s="13">
        <v>644</v>
      </c>
      <c r="L49" s="14">
        <v>7.7459706519124372E-2</v>
      </c>
      <c r="M49" s="13">
        <v>1025</v>
      </c>
      <c r="N49" s="14">
        <v>0.13773179252889009</v>
      </c>
      <c r="O49" s="15">
        <v>-0.37170731707317073</v>
      </c>
    </row>
    <row r="50" spans="2:15" ht="14.4" thickBot="1">
      <c r="B50" s="63"/>
      <c r="C50" s="66" t="s">
        <v>11</v>
      </c>
      <c r="D50" s="18">
        <v>111</v>
      </c>
      <c r="E50" s="19">
        <v>5.8298319327731093E-2</v>
      </c>
      <c r="F50" s="18">
        <v>145</v>
      </c>
      <c r="G50" s="19">
        <v>7.3011077542799591E-2</v>
      </c>
      <c r="H50" s="20">
        <v>-0.23448275862068968</v>
      </c>
      <c r="I50" s="18">
        <v>147</v>
      </c>
      <c r="J50" s="20">
        <v>-0.24489795918367352</v>
      </c>
      <c r="K50" s="18">
        <v>516</v>
      </c>
      <c r="L50" s="19">
        <v>6.2063988453211448E-2</v>
      </c>
      <c r="M50" s="18">
        <v>351</v>
      </c>
      <c r="N50" s="19">
        <v>4.7164740661112606E-2</v>
      </c>
      <c r="O50" s="20">
        <v>0.47008547008547019</v>
      </c>
    </row>
    <row r="51" spans="2:15" ht="14.4" thickBot="1">
      <c r="B51" s="63"/>
      <c r="C51" s="12" t="s">
        <v>12</v>
      </c>
      <c r="D51" s="13">
        <v>60</v>
      </c>
      <c r="E51" s="14">
        <v>3.1512605042016806E-2</v>
      </c>
      <c r="F51" s="13">
        <v>43</v>
      </c>
      <c r="G51" s="14">
        <v>2.1651560926485399E-2</v>
      </c>
      <c r="H51" s="15">
        <v>0.39534883720930236</v>
      </c>
      <c r="I51" s="13">
        <v>72</v>
      </c>
      <c r="J51" s="15">
        <v>-0.16666666666666663</v>
      </c>
      <c r="K51" s="13">
        <v>256</v>
      </c>
      <c r="L51" s="14">
        <v>3.0791436131825837E-2</v>
      </c>
      <c r="M51" s="13">
        <v>176</v>
      </c>
      <c r="N51" s="14">
        <v>2.3649556570814297E-2</v>
      </c>
      <c r="O51" s="15">
        <v>0.45454545454545459</v>
      </c>
    </row>
    <row r="52" spans="2:15" ht="14.4" thickBot="1">
      <c r="B52" s="63"/>
      <c r="C52" s="66" t="s">
        <v>60</v>
      </c>
      <c r="D52" s="18">
        <v>49</v>
      </c>
      <c r="E52" s="19">
        <v>2.5735294117647058E-2</v>
      </c>
      <c r="F52" s="18">
        <v>45</v>
      </c>
      <c r="G52" s="19">
        <v>2.2658610271903322E-2</v>
      </c>
      <c r="H52" s="20">
        <v>8.8888888888888795E-2</v>
      </c>
      <c r="I52" s="18">
        <v>49</v>
      </c>
      <c r="J52" s="20">
        <v>0</v>
      </c>
      <c r="K52" s="18">
        <v>193</v>
      </c>
      <c r="L52" s="19">
        <v>2.3213856146259322E-2</v>
      </c>
      <c r="M52" s="18">
        <v>171</v>
      </c>
      <c r="N52" s="19">
        <v>2.2977694168234346E-2</v>
      </c>
      <c r="O52" s="20">
        <v>0.12865497076023402</v>
      </c>
    </row>
    <row r="53" spans="2:15" ht="14.4" thickBot="1">
      <c r="B53" s="67"/>
      <c r="C53" s="12" t="s">
        <v>29</v>
      </c>
      <c r="D53" s="13">
        <v>0</v>
      </c>
      <c r="E53" s="14">
        <v>0</v>
      </c>
      <c r="F53" s="13">
        <v>0</v>
      </c>
      <c r="G53" s="14">
        <v>0</v>
      </c>
      <c r="H53" s="15"/>
      <c r="I53" s="13">
        <v>0</v>
      </c>
      <c r="J53" s="15"/>
      <c r="K53" s="13">
        <v>0</v>
      </c>
      <c r="L53" s="14">
        <v>0</v>
      </c>
      <c r="M53" s="13">
        <v>0</v>
      </c>
      <c r="N53" s="14">
        <v>0</v>
      </c>
      <c r="O53" s="15"/>
    </row>
    <row r="54" spans="2:15" ht="14.4" thickBot="1">
      <c r="B54" s="21" t="s">
        <v>36</v>
      </c>
      <c r="C54" s="21" t="s">
        <v>30</v>
      </c>
      <c r="D54" s="22">
        <v>1904</v>
      </c>
      <c r="E54" s="23">
        <v>1</v>
      </c>
      <c r="F54" s="22">
        <v>1986</v>
      </c>
      <c r="G54" s="23">
        <v>1</v>
      </c>
      <c r="H54" s="24">
        <v>-4.1289023162134897E-2</v>
      </c>
      <c r="I54" s="22">
        <v>2577</v>
      </c>
      <c r="J54" s="23">
        <v>-0.26115638339154057</v>
      </c>
      <c r="K54" s="22">
        <v>8314</v>
      </c>
      <c r="L54" s="23">
        <v>1</v>
      </c>
      <c r="M54" s="22">
        <v>7442</v>
      </c>
      <c r="N54" s="23">
        <v>1</v>
      </c>
      <c r="O54" s="24">
        <v>0.11717280300994348</v>
      </c>
    </row>
    <row r="55" spans="2:15" ht="14.4" thickBot="1">
      <c r="B55" s="21" t="s">
        <v>49</v>
      </c>
      <c r="C55" s="21" t="s">
        <v>30</v>
      </c>
      <c r="D55" s="22">
        <v>0</v>
      </c>
      <c r="E55" s="23">
        <v>1</v>
      </c>
      <c r="F55" s="22">
        <v>0</v>
      </c>
      <c r="G55" s="23">
        <v>1</v>
      </c>
      <c r="H55" s="24"/>
      <c r="I55" s="22">
        <v>1</v>
      </c>
      <c r="J55" s="23">
        <v>-1</v>
      </c>
      <c r="K55" s="22">
        <v>3</v>
      </c>
      <c r="L55" s="23">
        <v>1</v>
      </c>
      <c r="M55" s="22">
        <v>2</v>
      </c>
      <c r="N55" s="23">
        <v>1</v>
      </c>
      <c r="O55" s="24">
        <v>0.5</v>
      </c>
    </row>
    <row r="56" spans="2:15" ht="14.4" thickBot="1">
      <c r="B56" s="95"/>
      <c r="C56" s="96" t="s">
        <v>30</v>
      </c>
      <c r="D56" s="25">
        <v>1904</v>
      </c>
      <c r="E56" s="26">
        <v>1</v>
      </c>
      <c r="F56" s="25">
        <v>1986</v>
      </c>
      <c r="G56" s="26">
        <v>1</v>
      </c>
      <c r="H56" s="27">
        <v>-4.1289023162134897E-2</v>
      </c>
      <c r="I56" s="25">
        <v>2578</v>
      </c>
      <c r="J56" s="27">
        <v>-0.26144297905352987</v>
      </c>
      <c r="K56" s="25">
        <v>8317</v>
      </c>
      <c r="L56" s="26">
        <v>1</v>
      </c>
      <c r="M56" s="25">
        <v>7444</v>
      </c>
      <c r="N56" s="26">
        <v>1</v>
      </c>
      <c r="O56" s="27">
        <v>0.1172756582482537</v>
      </c>
    </row>
    <row r="57" spans="2:15">
      <c r="B57" s="1" t="s">
        <v>63</v>
      </c>
      <c r="C57" s="28"/>
      <c r="D57" s="1"/>
      <c r="E57" s="1"/>
      <c r="F57" s="1"/>
      <c r="G57" s="1"/>
      <c r="H57" s="71"/>
      <c r="I57" s="71"/>
      <c r="J57" s="71"/>
      <c r="K57" s="71"/>
      <c r="L57" s="71"/>
      <c r="M57" s="71"/>
      <c r="N57" s="71"/>
      <c r="O57" s="71"/>
    </row>
    <row r="58" spans="2:15">
      <c r="B58" s="29" t="s">
        <v>64</v>
      </c>
      <c r="C58" s="1"/>
      <c r="D58" s="1"/>
      <c r="E58" s="1"/>
      <c r="F58" s="1"/>
      <c r="G58" s="1"/>
    </row>
    <row r="60" spans="2:15">
      <c r="B60" s="87" t="s">
        <v>47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60"/>
    </row>
    <row r="61" spans="2:15" ht="14.4" thickBot="1">
      <c r="B61" s="88" t="s">
        <v>48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61" t="s">
        <v>34</v>
      </c>
    </row>
    <row r="62" spans="2:15">
      <c r="B62" s="109" t="s">
        <v>21</v>
      </c>
      <c r="C62" s="111" t="s">
        <v>1</v>
      </c>
      <c r="D62" s="92" t="s">
        <v>90</v>
      </c>
      <c r="E62" s="92"/>
      <c r="F62" s="92"/>
      <c r="G62" s="92"/>
      <c r="H62" s="82"/>
      <c r="I62" s="81" t="s">
        <v>88</v>
      </c>
      <c r="J62" s="82"/>
      <c r="K62" s="81" t="s">
        <v>91</v>
      </c>
      <c r="L62" s="92"/>
      <c r="M62" s="92"/>
      <c r="N62" s="92"/>
      <c r="O62" s="93"/>
    </row>
    <row r="63" spans="2:15" ht="14.4" thickBot="1">
      <c r="B63" s="110"/>
      <c r="C63" s="112"/>
      <c r="D63" s="90" t="s">
        <v>92</v>
      </c>
      <c r="E63" s="90"/>
      <c r="F63" s="90"/>
      <c r="G63" s="90"/>
      <c r="H63" s="94"/>
      <c r="I63" s="89" t="s">
        <v>93</v>
      </c>
      <c r="J63" s="94"/>
      <c r="K63" s="89" t="s">
        <v>94</v>
      </c>
      <c r="L63" s="90"/>
      <c r="M63" s="90"/>
      <c r="N63" s="90"/>
      <c r="O63" s="91"/>
    </row>
    <row r="64" spans="2:15" ht="15" customHeight="1">
      <c r="B64" s="110"/>
      <c r="C64" s="112"/>
      <c r="D64" s="83">
        <v>2023</v>
      </c>
      <c r="E64" s="84"/>
      <c r="F64" s="83">
        <v>2022</v>
      </c>
      <c r="G64" s="84"/>
      <c r="H64" s="99" t="s">
        <v>22</v>
      </c>
      <c r="I64" s="79">
        <v>2022</v>
      </c>
      <c r="J64" s="79" t="s">
        <v>81</v>
      </c>
      <c r="K64" s="83">
        <v>2023</v>
      </c>
      <c r="L64" s="84"/>
      <c r="M64" s="83">
        <v>2022</v>
      </c>
      <c r="N64" s="84"/>
      <c r="O64" s="99" t="s">
        <v>22</v>
      </c>
    </row>
    <row r="65" spans="2:15" ht="15" customHeight="1" thickBot="1">
      <c r="B65" s="101" t="s">
        <v>21</v>
      </c>
      <c r="C65" s="103" t="s">
        <v>24</v>
      </c>
      <c r="D65" s="85"/>
      <c r="E65" s="86"/>
      <c r="F65" s="85"/>
      <c r="G65" s="86"/>
      <c r="H65" s="100"/>
      <c r="I65" s="80"/>
      <c r="J65" s="80"/>
      <c r="K65" s="85"/>
      <c r="L65" s="86"/>
      <c r="M65" s="85"/>
      <c r="N65" s="86"/>
      <c r="O65" s="100"/>
    </row>
    <row r="66" spans="2:15" ht="15" customHeight="1">
      <c r="B66" s="101"/>
      <c r="C66" s="103"/>
      <c r="D66" s="5" t="s">
        <v>25</v>
      </c>
      <c r="E66" s="6" t="s">
        <v>2</v>
      </c>
      <c r="F66" s="5" t="s">
        <v>25</v>
      </c>
      <c r="G66" s="6" t="s">
        <v>2</v>
      </c>
      <c r="H66" s="105" t="s">
        <v>26</v>
      </c>
      <c r="I66" s="7" t="s">
        <v>25</v>
      </c>
      <c r="J66" s="107" t="s">
        <v>82</v>
      </c>
      <c r="K66" s="5" t="s">
        <v>25</v>
      </c>
      <c r="L66" s="6" t="s">
        <v>2</v>
      </c>
      <c r="M66" s="5" t="s">
        <v>25</v>
      </c>
      <c r="N66" s="6" t="s">
        <v>2</v>
      </c>
      <c r="O66" s="105" t="s">
        <v>26</v>
      </c>
    </row>
    <row r="67" spans="2:15" ht="27" thickBot="1">
      <c r="B67" s="102"/>
      <c r="C67" s="104"/>
      <c r="D67" s="8" t="s">
        <v>27</v>
      </c>
      <c r="E67" s="9" t="s">
        <v>28</v>
      </c>
      <c r="F67" s="8" t="s">
        <v>27</v>
      </c>
      <c r="G67" s="9" t="s">
        <v>28</v>
      </c>
      <c r="H67" s="106"/>
      <c r="I67" s="10" t="s">
        <v>27</v>
      </c>
      <c r="J67" s="108"/>
      <c r="K67" s="8" t="s">
        <v>27</v>
      </c>
      <c r="L67" s="9" t="s">
        <v>28</v>
      </c>
      <c r="M67" s="8" t="s">
        <v>27</v>
      </c>
      <c r="N67" s="9" t="s">
        <v>28</v>
      </c>
      <c r="O67" s="106"/>
    </row>
    <row r="68" spans="2:15" ht="14.4" thickBot="1">
      <c r="B68" s="62"/>
      <c r="C68" s="12" t="s">
        <v>12</v>
      </c>
      <c r="D68" s="13">
        <v>161</v>
      </c>
      <c r="E68" s="14">
        <v>0.23572474377745242</v>
      </c>
      <c r="F68" s="13">
        <v>154</v>
      </c>
      <c r="G68" s="14">
        <v>0.23019431988041852</v>
      </c>
      <c r="H68" s="15">
        <v>4.5454545454545414E-2</v>
      </c>
      <c r="I68" s="13">
        <v>211</v>
      </c>
      <c r="J68" s="15">
        <v>-0.23696682464454977</v>
      </c>
      <c r="K68" s="13">
        <v>635</v>
      </c>
      <c r="L68" s="14">
        <v>0.22140864714086472</v>
      </c>
      <c r="M68" s="13">
        <v>442</v>
      </c>
      <c r="N68" s="14">
        <v>0.18211784095591266</v>
      </c>
      <c r="O68" s="15">
        <v>0.43665158371040724</v>
      </c>
    </row>
    <row r="69" spans="2:15" ht="14.4" thickBot="1">
      <c r="B69" s="63"/>
      <c r="C69" s="17" t="s">
        <v>9</v>
      </c>
      <c r="D69" s="18">
        <v>127</v>
      </c>
      <c r="E69" s="19">
        <v>0.18594436310395315</v>
      </c>
      <c r="F69" s="18">
        <v>116</v>
      </c>
      <c r="G69" s="19">
        <v>0.17339312406576982</v>
      </c>
      <c r="H69" s="20">
        <v>9.4827586206896575E-2</v>
      </c>
      <c r="I69" s="18">
        <v>156</v>
      </c>
      <c r="J69" s="20">
        <v>-0.1858974358974359</v>
      </c>
      <c r="K69" s="18">
        <v>517</v>
      </c>
      <c r="L69" s="19">
        <v>0.18026499302649931</v>
      </c>
      <c r="M69" s="18">
        <v>412</v>
      </c>
      <c r="N69" s="19">
        <v>0.16975690152451586</v>
      </c>
      <c r="O69" s="20">
        <v>0.25485436893203883</v>
      </c>
    </row>
    <row r="70" spans="2:15" ht="14.4" thickBot="1">
      <c r="B70" s="63"/>
      <c r="C70" s="12" t="s">
        <v>8</v>
      </c>
      <c r="D70" s="13">
        <v>104</v>
      </c>
      <c r="E70" s="14">
        <v>0.15226939970717424</v>
      </c>
      <c r="F70" s="13">
        <v>101</v>
      </c>
      <c r="G70" s="14">
        <v>0.15097159940209268</v>
      </c>
      <c r="H70" s="15">
        <v>2.9702970297029729E-2</v>
      </c>
      <c r="I70" s="13">
        <v>113</v>
      </c>
      <c r="J70" s="15">
        <v>-7.9646017699115057E-2</v>
      </c>
      <c r="K70" s="13">
        <v>420</v>
      </c>
      <c r="L70" s="14">
        <v>0.14644351464435146</v>
      </c>
      <c r="M70" s="13">
        <v>310</v>
      </c>
      <c r="N70" s="14">
        <v>0.12772970745776679</v>
      </c>
      <c r="O70" s="15">
        <v>0.35483870967741926</v>
      </c>
    </row>
    <row r="71" spans="2:15" ht="14.4" thickBot="1">
      <c r="B71" s="63"/>
      <c r="C71" s="64" t="s">
        <v>4</v>
      </c>
      <c r="D71" s="18">
        <v>86</v>
      </c>
      <c r="E71" s="19">
        <v>0.12591508052708639</v>
      </c>
      <c r="F71" s="18">
        <v>115</v>
      </c>
      <c r="G71" s="19">
        <v>0.17189835575485798</v>
      </c>
      <c r="H71" s="20">
        <v>-0.25217391304347825</v>
      </c>
      <c r="I71" s="18">
        <v>110</v>
      </c>
      <c r="J71" s="20">
        <v>-0.21818181818181814</v>
      </c>
      <c r="K71" s="18">
        <v>375</v>
      </c>
      <c r="L71" s="19">
        <v>0.1307531380753138</v>
      </c>
      <c r="M71" s="18">
        <v>478</v>
      </c>
      <c r="N71" s="19">
        <v>0.19695096827358879</v>
      </c>
      <c r="O71" s="20">
        <v>-0.21548117154811719</v>
      </c>
    </row>
    <row r="72" spans="2:15" ht="14.4" thickBot="1">
      <c r="B72" s="63"/>
      <c r="C72" s="65" t="s">
        <v>10</v>
      </c>
      <c r="D72" s="13">
        <v>65</v>
      </c>
      <c r="E72" s="14">
        <v>9.5168374816983897E-2</v>
      </c>
      <c r="F72" s="13">
        <v>66</v>
      </c>
      <c r="G72" s="14">
        <v>9.8654708520179366E-2</v>
      </c>
      <c r="H72" s="15">
        <v>-1.5151515151515138E-2</v>
      </c>
      <c r="I72" s="13">
        <v>70</v>
      </c>
      <c r="J72" s="15">
        <v>-7.1428571428571397E-2</v>
      </c>
      <c r="K72" s="13">
        <v>287</v>
      </c>
      <c r="L72" s="14">
        <v>0.1000697350069735</v>
      </c>
      <c r="M72" s="13">
        <v>264</v>
      </c>
      <c r="N72" s="14">
        <v>0.10877626699629171</v>
      </c>
      <c r="O72" s="15">
        <v>8.7121212121212155E-2</v>
      </c>
    </row>
    <row r="73" spans="2:15" ht="14.4" thickBot="1">
      <c r="B73" s="63"/>
      <c r="C73" s="66" t="s">
        <v>3</v>
      </c>
      <c r="D73" s="18">
        <v>47</v>
      </c>
      <c r="E73" s="19">
        <v>6.8814055636896049E-2</v>
      </c>
      <c r="F73" s="18">
        <v>55</v>
      </c>
      <c r="G73" s="19">
        <v>8.2212257100149483E-2</v>
      </c>
      <c r="H73" s="20">
        <v>-0.1454545454545455</v>
      </c>
      <c r="I73" s="18">
        <v>48</v>
      </c>
      <c r="J73" s="20">
        <v>-2.083333333333337E-2</v>
      </c>
      <c r="K73" s="18">
        <v>208</v>
      </c>
      <c r="L73" s="19">
        <v>7.252440725244072E-2</v>
      </c>
      <c r="M73" s="18">
        <v>278</v>
      </c>
      <c r="N73" s="19">
        <v>0.11454470539761022</v>
      </c>
      <c r="O73" s="20">
        <v>-0.25179856115107913</v>
      </c>
    </row>
    <row r="74" spans="2:15" ht="14.4" thickBot="1">
      <c r="B74" s="63"/>
      <c r="C74" s="12" t="s">
        <v>11</v>
      </c>
      <c r="D74" s="13">
        <v>53</v>
      </c>
      <c r="E74" s="14">
        <v>7.7598828696925332E-2</v>
      </c>
      <c r="F74" s="13">
        <v>43</v>
      </c>
      <c r="G74" s="14">
        <v>6.4275037369207769E-2</v>
      </c>
      <c r="H74" s="15">
        <v>0.23255813953488369</v>
      </c>
      <c r="I74" s="13">
        <v>50</v>
      </c>
      <c r="J74" s="15">
        <v>6.0000000000000053E-2</v>
      </c>
      <c r="K74" s="13">
        <v>203</v>
      </c>
      <c r="L74" s="14">
        <v>7.0781032078103212E-2</v>
      </c>
      <c r="M74" s="13">
        <v>147</v>
      </c>
      <c r="N74" s="14">
        <v>6.0568603213844253E-2</v>
      </c>
      <c r="O74" s="15">
        <v>0.38095238095238093</v>
      </c>
    </row>
    <row r="75" spans="2:15" ht="14.4" thickBot="1">
      <c r="B75" s="63"/>
      <c r="C75" s="66" t="s">
        <v>29</v>
      </c>
      <c r="D75" s="18">
        <f>+D76-SUM(D68:D74)</f>
        <v>40</v>
      </c>
      <c r="E75" s="19">
        <f>+E76-SUM(E68:E74)</f>
        <v>5.8565153733528552E-2</v>
      </c>
      <c r="F75" s="18">
        <f>+F76-SUM(F68:F74)</f>
        <v>19</v>
      </c>
      <c r="G75" s="19">
        <f>+G76-SUM(G68:G74)</f>
        <v>2.840059790732441E-2</v>
      </c>
      <c r="H75" s="20">
        <f>+D75/F75-1</f>
        <v>1.1052631578947367</v>
      </c>
      <c r="I75" s="18">
        <f>+I76-SUM(I68:I74)</f>
        <v>79</v>
      </c>
      <c r="J75" s="20">
        <f>+D75/I75-1</f>
        <v>-0.49367088607594933</v>
      </c>
      <c r="K75" s="18">
        <f>+K76-SUM(K68:K74)</f>
        <v>223</v>
      </c>
      <c r="L75" s="19">
        <f>+L76-SUM(L68:L74)</f>
        <v>7.7754532775453189E-2</v>
      </c>
      <c r="M75" s="18">
        <f>+M76-SUM(M68:M74)</f>
        <v>96</v>
      </c>
      <c r="N75" s="19">
        <f>+N76-SUM(N68:N74)</f>
        <v>3.9555006180469698E-2</v>
      </c>
      <c r="O75" s="20">
        <f>+K75/M75-1</f>
        <v>1.3229166666666665</v>
      </c>
    </row>
    <row r="76" spans="2:15" ht="14.4" thickBot="1">
      <c r="B76" s="95"/>
      <c r="C76" s="96" t="s">
        <v>30</v>
      </c>
      <c r="D76" s="25">
        <v>683</v>
      </c>
      <c r="E76" s="26">
        <v>1</v>
      </c>
      <c r="F76" s="25">
        <v>669</v>
      </c>
      <c r="G76" s="26">
        <v>1</v>
      </c>
      <c r="H76" s="27">
        <v>2.0926756352765308E-2</v>
      </c>
      <c r="I76" s="25">
        <v>837</v>
      </c>
      <c r="J76" s="27">
        <v>-0.18399044205495818</v>
      </c>
      <c r="K76" s="25">
        <v>2868</v>
      </c>
      <c r="L76" s="26">
        <v>1</v>
      </c>
      <c r="M76" s="25">
        <v>2427</v>
      </c>
      <c r="N76" s="26">
        <v>1</v>
      </c>
      <c r="O76" s="27">
        <v>0.18170580964153271</v>
      </c>
    </row>
    <row r="77" spans="2:15">
      <c r="B77" s="1" t="s">
        <v>41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</row>
    <row r="78" spans="2:15">
      <c r="B78" s="29"/>
    </row>
  </sheetData>
  <mergeCells count="72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H39:H40"/>
    <mergeCell ref="I39:I40"/>
    <mergeCell ref="J39:J40"/>
    <mergeCell ref="K39:L40"/>
    <mergeCell ref="B60:N60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</mergeCells>
  <conditionalFormatting sqref="H28 O28">
    <cfRule type="cellIs" dxfId="91" priority="41" operator="lessThan">
      <formula>0</formula>
    </cfRule>
  </conditionalFormatting>
  <conditionalFormatting sqref="H29 O29">
    <cfRule type="cellIs" dxfId="90" priority="40" operator="lessThan">
      <formula>0</formula>
    </cfRule>
  </conditionalFormatting>
  <conditionalFormatting sqref="H18 O18">
    <cfRule type="cellIs" dxfId="89" priority="39" operator="lessThan">
      <formula>0</formula>
    </cfRule>
  </conditionalFormatting>
  <conditionalFormatting sqref="J10:J17 O10:O17 H10:H17">
    <cfRule type="cellIs" dxfId="88" priority="38" operator="lessThan">
      <formula>0</formula>
    </cfRule>
  </conditionalFormatting>
  <conditionalFormatting sqref="L10:L17 N10:O17 D10:E17 G10:J17">
    <cfRule type="cellIs" dxfId="87" priority="37" operator="equal">
      <formula>0</formula>
    </cfRule>
  </conditionalFormatting>
  <conditionalFormatting sqref="F10:F17">
    <cfRule type="cellIs" dxfId="86" priority="36" operator="equal">
      <formula>0</formula>
    </cfRule>
  </conditionalFormatting>
  <conditionalFormatting sqref="K10:K17">
    <cfRule type="cellIs" dxfId="85" priority="35" operator="equal">
      <formula>0</formula>
    </cfRule>
  </conditionalFormatting>
  <conditionalFormatting sqref="M10:M17">
    <cfRule type="cellIs" dxfId="84" priority="34" operator="equal">
      <formula>0</formula>
    </cfRule>
  </conditionalFormatting>
  <conditionalFormatting sqref="J19:J26 O19:O26 H19:H26">
    <cfRule type="cellIs" dxfId="83" priority="33" operator="lessThan">
      <formula>0</formula>
    </cfRule>
  </conditionalFormatting>
  <conditionalFormatting sqref="L19:L26 N19:O26 D19:E26 G19:J26">
    <cfRule type="cellIs" dxfId="82" priority="32" operator="equal">
      <formula>0</formula>
    </cfRule>
  </conditionalFormatting>
  <conditionalFormatting sqref="F19:F26">
    <cfRule type="cellIs" dxfId="81" priority="31" operator="equal">
      <formula>0</formula>
    </cfRule>
  </conditionalFormatting>
  <conditionalFormatting sqref="K19:K26">
    <cfRule type="cellIs" dxfId="80" priority="30" operator="equal">
      <formula>0</formula>
    </cfRule>
  </conditionalFormatting>
  <conditionalFormatting sqref="M19:M26">
    <cfRule type="cellIs" dxfId="79" priority="29" operator="equal">
      <formula>0</formula>
    </cfRule>
  </conditionalFormatting>
  <conditionalFormatting sqref="J27 O27 H27">
    <cfRule type="cellIs" dxfId="78" priority="28" operator="lessThan">
      <formula>0</formula>
    </cfRule>
  </conditionalFormatting>
  <conditionalFormatting sqref="L27 N27:O27 D27:E27 G27:J27">
    <cfRule type="cellIs" dxfId="77" priority="27" operator="equal">
      <formula>0</formula>
    </cfRule>
  </conditionalFormatting>
  <conditionalFormatting sqref="F27">
    <cfRule type="cellIs" dxfId="76" priority="26" operator="equal">
      <formula>0</formula>
    </cfRule>
  </conditionalFormatting>
  <conditionalFormatting sqref="K27">
    <cfRule type="cellIs" dxfId="75" priority="25" operator="equal">
      <formula>0</formula>
    </cfRule>
  </conditionalFormatting>
  <conditionalFormatting sqref="M27">
    <cfRule type="cellIs" dxfId="74" priority="24" operator="equal">
      <formula>0</formula>
    </cfRule>
  </conditionalFormatting>
  <conditionalFormatting sqref="J43 O43 H43">
    <cfRule type="cellIs" dxfId="73" priority="23" operator="lessThan">
      <formula>0</formula>
    </cfRule>
  </conditionalFormatting>
  <conditionalFormatting sqref="L43 N43:O43 D43:E43 G43:J43">
    <cfRule type="cellIs" dxfId="72" priority="22" operator="equal">
      <formula>0</formula>
    </cfRule>
  </conditionalFormatting>
  <conditionalFormatting sqref="F43">
    <cfRule type="cellIs" dxfId="71" priority="21" operator="equal">
      <formula>0</formula>
    </cfRule>
  </conditionalFormatting>
  <conditionalFormatting sqref="K43">
    <cfRule type="cellIs" dxfId="70" priority="20" operator="equal">
      <formula>0</formula>
    </cfRule>
  </conditionalFormatting>
  <conditionalFormatting sqref="M43">
    <cfRule type="cellIs" dxfId="69" priority="19" operator="equal">
      <formula>0</formula>
    </cfRule>
  </conditionalFormatting>
  <conditionalFormatting sqref="H44 O44">
    <cfRule type="cellIs" dxfId="68" priority="18" operator="lessThan">
      <formula>0</formula>
    </cfRule>
  </conditionalFormatting>
  <conditionalFormatting sqref="J45:J52 O45:O52 H45:H52">
    <cfRule type="cellIs" dxfId="67" priority="17" operator="lessThan">
      <formula>0</formula>
    </cfRule>
  </conditionalFormatting>
  <conditionalFormatting sqref="L45:L52 N45:O52 D45:E52 G45:J52">
    <cfRule type="cellIs" dxfId="66" priority="16" operator="equal">
      <formula>0</formula>
    </cfRule>
  </conditionalFormatting>
  <conditionalFormatting sqref="F45:F52">
    <cfRule type="cellIs" dxfId="65" priority="15" operator="equal">
      <formula>0</formula>
    </cfRule>
  </conditionalFormatting>
  <conditionalFormatting sqref="K45:K52">
    <cfRule type="cellIs" dxfId="64" priority="14" operator="equal">
      <formula>0</formula>
    </cfRule>
  </conditionalFormatting>
  <conditionalFormatting sqref="M45:M52">
    <cfRule type="cellIs" dxfId="63" priority="13" operator="equal">
      <formula>0</formula>
    </cfRule>
  </conditionalFormatting>
  <conditionalFormatting sqref="J53 O53 H53">
    <cfRule type="cellIs" dxfId="62" priority="12" operator="lessThan">
      <formula>0</formula>
    </cfRule>
  </conditionalFormatting>
  <conditionalFormatting sqref="L53 N53:O53 D53:E53 G53:J53">
    <cfRule type="cellIs" dxfId="61" priority="11" operator="equal">
      <formula>0</formula>
    </cfRule>
  </conditionalFormatting>
  <conditionalFormatting sqref="F53">
    <cfRule type="cellIs" dxfId="60" priority="10" operator="equal">
      <formula>0</formula>
    </cfRule>
  </conditionalFormatting>
  <conditionalFormatting sqref="K53">
    <cfRule type="cellIs" dxfId="59" priority="9" operator="equal">
      <formula>0</formula>
    </cfRule>
  </conditionalFormatting>
  <conditionalFormatting sqref="M53">
    <cfRule type="cellIs" dxfId="58" priority="8" operator="equal">
      <formula>0</formula>
    </cfRule>
  </conditionalFormatting>
  <conditionalFormatting sqref="H54 O54">
    <cfRule type="cellIs" dxfId="57" priority="7" operator="lessThan">
      <formula>0</formula>
    </cfRule>
  </conditionalFormatting>
  <conditionalFormatting sqref="H55 O55">
    <cfRule type="cellIs" dxfId="56" priority="6" operator="lessThan">
      <formula>0</formula>
    </cfRule>
  </conditionalFormatting>
  <conditionalFormatting sqref="J68:J75 O68:O75 H68:H75">
    <cfRule type="cellIs" dxfId="55" priority="5" operator="lessThan">
      <formula>0</formula>
    </cfRule>
  </conditionalFormatting>
  <conditionalFormatting sqref="L68:L75 N68:O75 D68:E75 G68:J75">
    <cfRule type="cellIs" dxfId="54" priority="4" operator="equal">
      <formula>0</formula>
    </cfRule>
  </conditionalFormatting>
  <conditionalFormatting sqref="F68:F75">
    <cfRule type="cellIs" dxfId="53" priority="3" operator="equal">
      <formula>0</formula>
    </cfRule>
  </conditionalFormatting>
  <conditionalFormatting sqref="K68:K75">
    <cfRule type="cellIs" dxfId="52" priority="2" operator="equal">
      <formula>0</formula>
    </cfRule>
  </conditionalFormatting>
  <conditionalFormatting sqref="M68:M75">
    <cfRule type="cellIs" dxfId="5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D17" sqref="D17:O17"/>
    </sheetView>
  </sheetViews>
  <sheetFormatPr defaultColWidth="9.109375" defaultRowHeight="13.8"/>
  <cols>
    <col min="1" max="1" width="1.109375" style="41" customWidth="1"/>
    <col min="2" max="2" width="9.109375" style="41" customWidth="1"/>
    <col min="3" max="3" width="18.44140625" style="41" customWidth="1"/>
    <col min="4" max="9" width="9" style="41" customWidth="1"/>
    <col min="10" max="10" width="11" style="41" customWidth="1"/>
    <col min="11" max="14" width="9" style="41" customWidth="1"/>
    <col min="15" max="15" width="11.44140625" style="41" customWidth="1"/>
    <col min="16" max="16384" width="9.109375" style="41"/>
  </cols>
  <sheetData>
    <row r="1" spans="2:15">
      <c r="B1" s="41" t="s">
        <v>7</v>
      </c>
      <c r="E1" s="42"/>
      <c r="O1" s="43">
        <v>45054</v>
      </c>
    </row>
    <row r="2" spans="2:15">
      <c r="B2" s="87" t="s">
        <v>33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2"/>
    </row>
    <row r="3" spans="2:15" ht="14.4" thickBot="1">
      <c r="B3" s="88" t="s">
        <v>32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70" t="s">
        <v>87</v>
      </c>
    </row>
    <row r="4" spans="2:15" ht="15" customHeight="1">
      <c r="B4" s="109" t="s">
        <v>0</v>
      </c>
      <c r="C4" s="111" t="s">
        <v>1</v>
      </c>
      <c r="D4" s="92" t="s">
        <v>90</v>
      </c>
      <c r="E4" s="92"/>
      <c r="F4" s="92"/>
      <c r="G4" s="92"/>
      <c r="H4" s="82"/>
      <c r="I4" s="81" t="s">
        <v>88</v>
      </c>
      <c r="J4" s="82"/>
      <c r="K4" s="81" t="s">
        <v>91</v>
      </c>
      <c r="L4" s="92"/>
      <c r="M4" s="92"/>
      <c r="N4" s="92"/>
      <c r="O4" s="93"/>
    </row>
    <row r="5" spans="2:15" ht="14.4" thickBot="1">
      <c r="B5" s="110"/>
      <c r="C5" s="112"/>
      <c r="D5" s="90" t="s">
        <v>92</v>
      </c>
      <c r="E5" s="90"/>
      <c r="F5" s="90"/>
      <c r="G5" s="90"/>
      <c r="H5" s="94"/>
      <c r="I5" s="89" t="s">
        <v>93</v>
      </c>
      <c r="J5" s="94"/>
      <c r="K5" s="89" t="s">
        <v>94</v>
      </c>
      <c r="L5" s="90"/>
      <c r="M5" s="90"/>
      <c r="N5" s="90"/>
      <c r="O5" s="91"/>
    </row>
    <row r="6" spans="2:15" ht="19.5" customHeight="1">
      <c r="B6" s="110"/>
      <c r="C6" s="112"/>
      <c r="D6" s="83">
        <v>2023</v>
      </c>
      <c r="E6" s="84"/>
      <c r="F6" s="83">
        <v>2022</v>
      </c>
      <c r="G6" s="84"/>
      <c r="H6" s="99" t="s">
        <v>22</v>
      </c>
      <c r="I6" s="79">
        <v>2022</v>
      </c>
      <c r="J6" s="79" t="s">
        <v>81</v>
      </c>
      <c r="K6" s="83">
        <v>2023</v>
      </c>
      <c r="L6" s="84"/>
      <c r="M6" s="83">
        <v>2022</v>
      </c>
      <c r="N6" s="84"/>
      <c r="O6" s="99" t="s">
        <v>22</v>
      </c>
    </row>
    <row r="7" spans="2:15" ht="19.5" customHeight="1" thickBot="1">
      <c r="B7" s="101" t="s">
        <v>23</v>
      </c>
      <c r="C7" s="103" t="s">
        <v>24</v>
      </c>
      <c r="D7" s="85"/>
      <c r="E7" s="86"/>
      <c r="F7" s="85"/>
      <c r="G7" s="86"/>
      <c r="H7" s="100"/>
      <c r="I7" s="80"/>
      <c r="J7" s="80"/>
      <c r="K7" s="85"/>
      <c r="L7" s="86"/>
      <c r="M7" s="85"/>
      <c r="N7" s="86"/>
      <c r="O7" s="100"/>
    </row>
    <row r="8" spans="2:15" ht="15" customHeight="1">
      <c r="B8" s="101"/>
      <c r="C8" s="103"/>
      <c r="D8" s="5" t="s">
        <v>25</v>
      </c>
      <c r="E8" s="6" t="s">
        <v>2</v>
      </c>
      <c r="F8" s="5" t="s">
        <v>25</v>
      </c>
      <c r="G8" s="6" t="s">
        <v>2</v>
      </c>
      <c r="H8" s="105" t="s">
        <v>26</v>
      </c>
      <c r="I8" s="7" t="s">
        <v>25</v>
      </c>
      <c r="J8" s="107" t="s">
        <v>82</v>
      </c>
      <c r="K8" s="5" t="s">
        <v>25</v>
      </c>
      <c r="L8" s="6" t="s">
        <v>2</v>
      </c>
      <c r="M8" s="5" t="s">
        <v>25</v>
      </c>
      <c r="N8" s="6" t="s">
        <v>2</v>
      </c>
      <c r="O8" s="105" t="s">
        <v>26</v>
      </c>
    </row>
    <row r="9" spans="2:15" ht="15" customHeight="1" thickBot="1">
      <c r="B9" s="102"/>
      <c r="C9" s="104"/>
      <c r="D9" s="8" t="s">
        <v>27</v>
      </c>
      <c r="E9" s="9" t="s">
        <v>28</v>
      </c>
      <c r="F9" s="8" t="s">
        <v>27</v>
      </c>
      <c r="G9" s="9" t="s">
        <v>28</v>
      </c>
      <c r="H9" s="106"/>
      <c r="I9" s="10" t="s">
        <v>27</v>
      </c>
      <c r="J9" s="108"/>
      <c r="K9" s="8" t="s">
        <v>27</v>
      </c>
      <c r="L9" s="9" t="s">
        <v>28</v>
      </c>
      <c r="M9" s="8" t="s">
        <v>27</v>
      </c>
      <c r="N9" s="9" t="s">
        <v>28</v>
      </c>
      <c r="O9" s="106"/>
    </row>
    <row r="10" spans="2:15" ht="14.4" thickBot="1">
      <c r="B10" s="11">
        <v>1</v>
      </c>
      <c r="C10" s="12" t="s">
        <v>9</v>
      </c>
      <c r="D10" s="13">
        <v>80</v>
      </c>
      <c r="E10" s="14">
        <v>0.58823529411764708</v>
      </c>
      <c r="F10" s="13">
        <v>39</v>
      </c>
      <c r="G10" s="14">
        <v>0.44827586206896552</v>
      </c>
      <c r="H10" s="15">
        <v>1.0512820512820511</v>
      </c>
      <c r="I10" s="13">
        <v>83</v>
      </c>
      <c r="J10" s="15">
        <v>-3.6144578313253017E-2</v>
      </c>
      <c r="K10" s="13">
        <v>213</v>
      </c>
      <c r="L10" s="14">
        <v>0.49419953596287702</v>
      </c>
      <c r="M10" s="13">
        <v>131</v>
      </c>
      <c r="N10" s="14">
        <v>0.32266009852216748</v>
      </c>
      <c r="O10" s="15">
        <v>0.62595419847328237</v>
      </c>
    </row>
    <row r="11" spans="2:15" ht="14.4" thickBot="1">
      <c r="B11" s="58">
        <v>2</v>
      </c>
      <c r="C11" s="17" t="s">
        <v>44</v>
      </c>
      <c r="D11" s="18">
        <v>17</v>
      </c>
      <c r="E11" s="19">
        <v>0.125</v>
      </c>
      <c r="F11" s="18">
        <v>13</v>
      </c>
      <c r="G11" s="19">
        <v>0.14942528735632185</v>
      </c>
      <c r="H11" s="20">
        <v>0.30769230769230771</v>
      </c>
      <c r="I11" s="18">
        <v>0</v>
      </c>
      <c r="J11" s="20"/>
      <c r="K11" s="18">
        <v>56</v>
      </c>
      <c r="L11" s="19">
        <v>0.12993039443155452</v>
      </c>
      <c r="M11" s="18">
        <v>104</v>
      </c>
      <c r="N11" s="19">
        <v>0.25615763546798032</v>
      </c>
      <c r="O11" s="20">
        <v>-0.46153846153846156</v>
      </c>
    </row>
    <row r="12" spans="2:15" ht="14.4" thickBot="1">
      <c r="B12" s="11">
        <v>3</v>
      </c>
      <c r="C12" s="12" t="s">
        <v>12</v>
      </c>
      <c r="D12" s="13">
        <v>11</v>
      </c>
      <c r="E12" s="14">
        <v>8.0882352941176475E-2</v>
      </c>
      <c r="F12" s="13">
        <v>2</v>
      </c>
      <c r="G12" s="14">
        <v>2.2988505747126436E-2</v>
      </c>
      <c r="H12" s="15">
        <v>4.5</v>
      </c>
      <c r="I12" s="13">
        <v>18</v>
      </c>
      <c r="J12" s="15">
        <v>-0.38888888888888884</v>
      </c>
      <c r="K12" s="13">
        <v>48</v>
      </c>
      <c r="L12" s="14">
        <v>0.11136890951276102</v>
      </c>
      <c r="M12" s="13">
        <v>12</v>
      </c>
      <c r="N12" s="14">
        <v>2.9556650246305417E-2</v>
      </c>
      <c r="O12" s="15">
        <v>3</v>
      </c>
    </row>
    <row r="13" spans="2:15" ht="14.4" thickBot="1">
      <c r="B13" s="58">
        <v>4</v>
      </c>
      <c r="C13" s="17" t="s">
        <v>4</v>
      </c>
      <c r="D13" s="18">
        <v>10</v>
      </c>
      <c r="E13" s="19">
        <v>7.3529411764705885E-2</v>
      </c>
      <c r="F13" s="18">
        <v>11</v>
      </c>
      <c r="G13" s="19">
        <v>0.12643678160919541</v>
      </c>
      <c r="H13" s="20">
        <v>-9.0909090909090939E-2</v>
      </c>
      <c r="I13" s="18">
        <v>18</v>
      </c>
      <c r="J13" s="20">
        <v>-0.44444444444444442</v>
      </c>
      <c r="K13" s="18">
        <v>42</v>
      </c>
      <c r="L13" s="19">
        <v>9.7447795823665889E-2</v>
      </c>
      <c r="M13" s="18">
        <v>90</v>
      </c>
      <c r="N13" s="19">
        <v>0.22167487684729065</v>
      </c>
      <c r="O13" s="20">
        <v>-0.53333333333333333</v>
      </c>
    </row>
    <row r="14" spans="2:15" ht="14.4" thickBot="1">
      <c r="B14" s="11">
        <v>5</v>
      </c>
      <c r="C14" s="12" t="s">
        <v>78</v>
      </c>
      <c r="D14" s="13">
        <v>5</v>
      </c>
      <c r="E14" s="14">
        <v>3.6764705882352942E-2</v>
      </c>
      <c r="F14" s="13">
        <v>0</v>
      </c>
      <c r="G14" s="14">
        <v>0</v>
      </c>
      <c r="H14" s="15"/>
      <c r="I14" s="13">
        <v>10</v>
      </c>
      <c r="J14" s="15">
        <v>-0.5</v>
      </c>
      <c r="K14" s="13">
        <v>25</v>
      </c>
      <c r="L14" s="14">
        <v>5.8004640371229696E-2</v>
      </c>
      <c r="M14" s="13">
        <v>0</v>
      </c>
      <c r="N14" s="14">
        <v>0</v>
      </c>
      <c r="O14" s="15"/>
    </row>
    <row r="15" spans="2:15" ht="14.4" thickBot="1">
      <c r="B15" s="97" t="s">
        <v>46</v>
      </c>
      <c r="C15" s="98"/>
      <c r="D15" s="22">
        <f>SUM(D10:D14)</f>
        <v>123</v>
      </c>
      <c r="E15" s="23">
        <f>D15/D17</f>
        <v>0.90441176470588236</v>
      </c>
      <c r="F15" s="22">
        <f>SUM(F10:F14)</f>
        <v>65</v>
      </c>
      <c r="G15" s="23">
        <f>F15/F17</f>
        <v>0.74712643678160917</v>
      </c>
      <c r="H15" s="24">
        <f>D15/F15-1</f>
        <v>0.89230769230769225</v>
      </c>
      <c r="I15" s="22">
        <f>SUM(I10:I14)</f>
        <v>129</v>
      </c>
      <c r="J15" s="23">
        <f>D15/I15-1</f>
        <v>-4.6511627906976716E-2</v>
      </c>
      <c r="K15" s="22">
        <f>SUM(K10:K14)</f>
        <v>384</v>
      </c>
      <c r="L15" s="23">
        <f>K15/K17</f>
        <v>0.89095127610208813</v>
      </c>
      <c r="M15" s="22">
        <f>SUM(M10:M14)</f>
        <v>337</v>
      </c>
      <c r="N15" s="23">
        <f>M15/M17</f>
        <v>0.83004926108374388</v>
      </c>
      <c r="O15" s="24">
        <f>K15/M15-1</f>
        <v>0.13946587537091992</v>
      </c>
    </row>
    <row r="16" spans="2:15" ht="14.4" thickBot="1">
      <c r="B16" s="97" t="s">
        <v>29</v>
      </c>
      <c r="C16" s="98"/>
      <c r="D16" s="37">
        <f>D17-D15</f>
        <v>13</v>
      </c>
      <c r="E16" s="23">
        <f t="shared" ref="E16:N16" si="0">E17-E15</f>
        <v>9.5588235294117641E-2</v>
      </c>
      <c r="F16" s="37">
        <f t="shared" si="0"/>
        <v>22</v>
      </c>
      <c r="G16" s="23">
        <f t="shared" si="0"/>
        <v>0.25287356321839083</v>
      </c>
      <c r="H16" s="24">
        <f>D16/F16-1</f>
        <v>-0.40909090909090906</v>
      </c>
      <c r="I16" s="37">
        <f t="shared" si="0"/>
        <v>15</v>
      </c>
      <c r="J16" s="24">
        <f>D16/I16-1</f>
        <v>-0.1333333333333333</v>
      </c>
      <c r="K16" s="37">
        <f t="shared" si="0"/>
        <v>47</v>
      </c>
      <c r="L16" s="23">
        <f t="shared" si="0"/>
        <v>0.10904872389791187</v>
      </c>
      <c r="M16" s="37">
        <f t="shared" si="0"/>
        <v>69</v>
      </c>
      <c r="N16" s="23">
        <f t="shared" si="0"/>
        <v>0.16995073891625612</v>
      </c>
      <c r="O16" s="24">
        <f>K16/M16-1</f>
        <v>-0.3188405797101449</v>
      </c>
    </row>
    <row r="17" spans="2:15" ht="14.4" thickBot="1">
      <c r="B17" s="95" t="s">
        <v>30</v>
      </c>
      <c r="C17" s="96"/>
      <c r="D17" s="25">
        <v>136</v>
      </c>
      <c r="E17" s="26">
        <v>1</v>
      </c>
      <c r="F17" s="25">
        <v>87</v>
      </c>
      <c r="G17" s="26">
        <v>1</v>
      </c>
      <c r="H17" s="27">
        <v>0.56321839080459779</v>
      </c>
      <c r="I17" s="25">
        <v>144</v>
      </c>
      <c r="J17" s="27">
        <v>-5.555555555555558E-2</v>
      </c>
      <c r="K17" s="25">
        <v>431</v>
      </c>
      <c r="L17" s="26">
        <v>1</v>
      </c>
      <c r="M17" s="25">
        <v>406</v>
      </c>
      <c r="N17" s="26">
        <v>1</v>
      </c>
      <c r="O17" s="27">
        <v>6.1576354679802936E-2</v>
      </c>
    </row>
    <row r="18" spans="2:15">
      <c r="B18" s="41" t="s">
        <v>65</v>
      </c>
    </row>
    <row r="19" spans="2:15">
      <c r="B19" s="73" t="s">
        <v>43</v>
      </c>
    </row>
    <row r="20" spans="2:15">
      <c r="B20" s="69" t="s">
        <v>72</v>
      </c>
    </row>
    <row r="21" spans="2:15">
      <c r="B21" s="29" t="s">
        <v>66</v>
      </c>
      <c r="C21" s="1"/>
      <c r="D21" s="1"/>
      <c r="E21" s="1"/>
      <c r="F21" s="1"/>
      <c r="G21" s="1"/>
    </row>
    <row r="22" spans="2:15">
      <c r="B22" s="74" t="s">
        <v>42</v>
      </c>
    </row>
    <row r="23" spans="2:15">
      <c r="B23" s="74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4" type="noConversion"/>
  <conditionalFormatting sqref="J10:J14 O10:O14 H10:H14">
    <cfRule type="cellIs" dxfId="50" priority="7" operator="lessThan">
      <formula>0</formula>
    </cfRule>
  </conditionalFormatting>
  <conditionalFormatting sqref="L10:L14 N10:O14 D10:E14 G10:J14">
    <cfRule type="cellIs" dxfId="49" priority="6" operator="equal">
      <formula>0</formula>
    </cfRule>
  </conditionalFormatting>
  <conditionalFormatting sqref="F10:F14">
    <cfRule type="cellIs" dxfId="48" priority="5" operator="equal">
      <formula>0</formula>
    </cfRule>
  </conditionalFormatting>
  <conditionalFormatting sqref="K10:K14">
    <cfRule type="cellIs" dxfId="47" priority="4" operator="equal">
      <formula>0</formula>
    </cfRule>
  </conditionalFormatting>
  <conditionalFormatting sqref="M10:M14">
    <cfRule type="cellIs" dxfId="46" priority="3" operator="equal">
      <formula>0</formula>
    </cfRule>
  </conditionalFormatting>
  <conditionalFormatting sqref="H16 J16 O16">
    <cfRule type="cellIs" dxfId="45" priority="2" operator="lessThan">
      <formula>0</formula>
    </cfRule>
  </conditionalFormatting>
  <conditionalFormatting sqref="H15 O15">
    <cfRule type="cellIs" dxfId="4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20656-4ECA-4FE7-9960-F80ECDAD3FFD}">
  <sheetPr>
    <pageSetUpPr fitToPage="1"/>
  </sheetPr>
  <dimension ref="B1:W65"/>
  <sheetViews>
    <sheetView showGridLines="0" workbookViewId="0"/>
  </sheetViews>
  <sheetFormatPr defaultColWidth="9.109375" defaultRowHeight="13.8"/>
  <cols>
    <col min="1" max="1" width="2" style="1" customWidth="1"/>
    <col min="2" max="2" width="8.109375" style="1" customWidth="1"/>
    <col min="3" max="3" width="20.33203125" style="1" customWidth="1"/>
    <col min="4" max="9" width="8.88671875" style="1" customWidth="1"/>
    <col min="10" max="10" width="9.44140625" style="1" customWidth="1"/>
    <col min="11" max="12" width="11.33203125" style="1" customWidth="1"/>
    <col min="13" max="14" width="8.88671875" style="1" customWidth="1"/>
    <col min="15" max="15" width="13.33203125" style="1" customWidth="1"/>
    <col min="16" max="16" width="9.44140625" style="1" customWidth="1"/>
    <col min="17" max="17" width="20.88671875" style="1" customWidth="1"/>
    <col min="18" max="22" width="11" style="1" customWidth="1"/>
    <col min="23" max="23" width="11.6640625" style="1" customWidth="1"/>
    <col min="24" max="16384" width="9.109375" style="1"/>
  </cols>
  <sheetData>
    <row r="1" spans="2:15">
      <c r="B1" s="1" t="s">
        <v>7</v>
      </c>
      <c r="D1" s="2"/>
      <c r="O1" s="43">
        <v>45054</v>
      </c>
    </row>
    <row r="2" spans="2:15" ht="14.4" customHeight="1">
      <c r="B2" s="87" t="s">
        <v>61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2:15" ht="14.4" customHeight="1">
      <c r="B3" s="88" t="s">
        <v>31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2:15" ht="14.4" customHeight="1" thickBo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 t="s">
        <v>34</v>
      </c>
    </row>
    <row r="5" spans="2:15" ht="14.4" customHeight="1">
      <c r="B5" s="109" t="s">
        <v>0</v>
      </c>
      <c r="C5" s="111" t="s">
        <v>1</v>
      </c>
      <c r="D5" s="92" t="s">
        <v>90</v>
      </c>
      <c r="E5" s="92"/>
      <c r="F5" s="92"/>
      <c r="G5" s="92"/>
      <c r="H5" s="82"/>
      <c r="I5" s="81" t="s">
        <v>88</v>
      </c>
      <c r="J5" s="82"/>
      <c r="K5" s="81" t="s">
        <v>91</v>
      </c>
      <c r="L5" s="92"/>
      <c r="M5" s="92"/>
      <c r="N5" s="92"/>
      <c r="O5" s="93"/>
    </row>
    <row r="6" spans="2:15" ht="14.4" customHeight="1" thickBot="1">
      <c r="B6" s="110"/>
      <c r="C6" s="112"/>
      <c r="D6" s="90" t="s">
        <v>92</v>
      </c>
      <c r="E6" s="90"/>
      <c r="F6" s="90"/>
      <c r="G6" s="90"/>
      <c r="H6" s="94"/>
      <c r="I6" s="89" t="s">
        <v>93</v>
      </c>
      <c r="J6" s="94"/>
      <c r="K6" s="89" t="s">
        <v>94</v>
      </c>
      <c r="L6" s="90"/>
      <c r="M6" s="90"/>
      <c r="N6" s="90"/>
      <c r="O6" s="91"/>
    </row>
    <row r="7" spans="2:15" ht="14.4" customHeight="1">
      <c r="B7" s="110"/>
      <c r="C7" s="112"/>
      <c r="D7" s="83">
        <v>2023</v>
      </c>
      <c r="E7" s="84"/>
      <c r="F7" s="83">
        <v>2022</v>
      </c>
      <c r="G7" s="84"/>
      <c r="H7" s="99" t="s">
        <v>22</v>
      </c>
      <c r="I7" s="79">
        <v>2022</v>
      </c>
      <c r="J7" s="79" t="s">
        <v>81</v>
      </c>
      <c r="K7" s="83">
        <v>2023</v>
      </c>
      <c r="L7" s="84"/>
      <c r="M7" s="83">
        <v>2022</v>
      </c>
      <c r="N7" s="84"/>
      <c r="O7" s="99" t="s">
        <v>22</v>
      </c>
    </row>
    <row r="8" spans="2:15" ht="14.4" customHeight="1" thickBot="1">
      <c r="B8" s="101" t="s">
        <v>23</v>
      </c>
      <c r="C8" s="103" t="s">
        <v>24</v>
      </c>
      <c r="D8" s="85"/>
      <c r="E8" s="86"/>
      <c r="F8" s="85"/>
      <c r="G8" s="86"/>
      <c r="H8" s="100"/>
      <c r="I8" s="80"/>
      <c r="J8" s="80"/>
      <c r="K8" s="85"/>
      <c r="L8" s="86"/>
      <c r="M8" s="85"/>
      <c r="N8" s="86"/>
      <c r="O8" s="100"/>
    </row>
    <row r="9" spans="2:15" ht="14.4" customHeight="1">
      <c r="B9" s="101"/>
      <c r="C9" s="103"/>
      <c r="D9" s="5" t="s">
        <v>25</v>
      </c>
      <c r="E9" s="6" t="s">
        <v>2</v>
      </c>
      <c r="F9" s="5" t="s">
        <v>25</v>
      </c>
      <c r="G9" s="6" t="s">
        <v>2</v>
      </c>
      <c r="H9" s="105" t="s">
        <v>26</v>
      </c>
      <c r="I9" s="7" t="s">
        <v>25</v>
      </c>
      <c r="J9" s="107" t="s">
        <v>82</v>
      </c>
      <c r="K9" s="5" t="s">
        <v>25</v>
      </c>
      <c r="L9" s="6" t="s">
        <v>2</v>
      </c>
      <c r="M9" s="5" t="s">
        <v>25</v>
      </c>
      <c r="N9" s="6" t="s">
        <v>2</v>
      </c>
      <c r="O9" s="105" t="s">
        <v>26</v>
      </c>
    </row>
    <row r="10" spans="2:15" ht="14.4" customHeight="1" thickBot="1">
      <c r="B10" s="102"/>
      <c r="C10" s="104"/>
      <c r="D10" s="8" t="s">
        <v>27</v>
      </c>
      <c r="E10" s="9" t="s">
        <v>28</v>
      </c>
      <c r="F10" s="8" t="s">
        <v>27</v>
      </c>
      <c r="G10" s="9" t="s">
        <v>28</v>
      </c>
      <c r="H10" s="106"/>
      <c r="I10" s="10" t="s">
        <v>27</v>
      </c>
      <c r="J10" s="108"/>
      <c r="K10" s="8" t="s">
        <v>27</v>
      </c>
      <c r="L10" s="9" t="s">
        <v>28</v>
      </c>
      <c r="M10" s="8" t="s">
        <v>27</v>
      </c>
      <c r="N10" s="9" t="s">
        <v>28</v>
      </c>
      <c r="O10" s="106"/>
    </row>
    <row r="11" spans="2:15" ht="14.4" customHeight="1" thickBot="1">
      <c r="B11" s="11">
        <v>1</v>
      </c>
      <c r="C11" s="12" t="s">
        <v>11</v>
      </c>
      <c r="D11" s="13">
        <v>1005</v>
      </c>
      <c r="E11" s="14">
        <v>0.24269500120743781</v>
      </c>
      <c r="F11" s="13">
        <v>1146</v>
      </c>
      <c r="G11" s="14">
        <v>0.2347879532882606</v>
      </c>
      <c r="H11" s="15">
        <v>-0.12303664921465973</v>
      </c>
      <c r="I11" s="13">
        <v>1306</v>
      </c>
      <c r="J11" s="15">
        <v>-0.23047473200612556</v>
      </c>
      <c r="K11" s="13">
        <v>4577</v>
      </c>
      <c r="L11" s="14">
        <v>0.22920526816565676</v>
      </c>
      <c r="M11" s="13">
        <v>5063</v>
      </c>
      <c r="N11" s="14">
        <v>0.24407057462398765</v>
      </c>
      <c r="O11" s="15">
        <v>-9.5990519454868695E-2</v>
      </c>
    </row>
    <row r="12" spans="2:15" ht="14.4" customHeight="1" thickBot="1">
      <c r="B12" s="16">
        <v>2</v>
      </c>
      <c r="C12" s="17" t="s">
        <v>16</v>
      </c>
      <c r="D12" s="18">
        <v>710</v>
      </c>
      <c r="E12" s="19">
        <v>0.17145617000724464</v>
      </c>
      <c r="F12" s="18">
        <v>540</v>
      </c>
      <c r="G12" s="19">
        <v>0.11063306699446834</v>
      </c>
      <c r="H12" s="20">
        <v>0.31481481481481488</v>
      </c>
      <c r="I12" s="18">
        <v>909</v>
      </c>
      <c r="J12" s="20">
        <v>-0.21892189218921887</v>
      </c>
      <c r="K12" s="18">
        <v>2884</v>
      </c>
      <c r="L12" s="19">
        <v>0.14442385697831639</v>
      </c>
      <c r="M12" s="18">
        <v>2315</v>
      </c>
      <c r="N12" s="19">
        <v>0.11159853451600463</v>
      </c>
      <c r="O12" s="20">
        <v>0.24578833693304536</v>
      </c>
    </row>
    <row r="13" spans="2:15" ht="14.4" customHeight="1" thickBot="1">
      <c r="B13" s="11">
        <v>3</v>
      </c>
      <c r="C13" s="12" t="s">
        <v>13</v>
      </c>
      <c r="D13" s="13">
        <v>239</v>
      </c>
      <c r="E13" s="14">
        <v>5.7715527650326011E-2</v>
      </c>
      <c r="F13" s="13">
        <v>612</v>
      </c>
      <c r="G13" s="14">
        <v>0.12538414259373079</v>
      </c>
      <c r="H13" s="15">
        <v>-0.60947712418300659</v>
      </c>
      <c r="I13" s="13">
        <v>696</v>
      </c>
      <c r="J13" s="15">
        <v>-0.65660919540229878</v>
      </c>
      <c r="K13" s="13">
        <v>2447</v>
      </c>
      <c r="L13" s="14">
        <v>0.1225399369021984</v>
      </c>
      <c r="M13" s="13">
        <v>2048</v>
      </c>
      <c r="N13" s="14">
        <v>9.872734284612418E-2</v>
      </c>
      <c r="O13" s="15">
        <v>0.19482421875</v>
      </c>
    </row>
    <row r="14" spans="2:15" ht="14.4" customHeight="1" thickBot="1">
      <c r="B14" s="16">
        <v>4</v>
      </c>
      <c r="C14" s="17" t="s">
        <v>40</v>
      </c>
      <c r="D14" s="18">
        <v>488</v>
      </c>
      <c r="E14" s="19">
        <v>0.11784593093455686</v>
      </c>
      <c r="F14" s="18">
        <v>423</v>
      </c>
      <c r="G14" s="19">
        <v>8.6662569145666876E-2</v>
      </c>
      <c r="H14" s="20">
        <v>0.15366430260047292</v>
      </c>
      <c r="I14" s="18">
        <v>578</v>
      </c>
      <c r="J14" s="20">
        <v>-0.15570934256055369</v>
      </c>
      <c r="K14" s="18">
        <v>1887</v>
      </c>
      <c r="L14" s="19">
        <v>9.4496469527768037E-2</v>
      </c>
      <c r="M14" s="18">
        <v>1920</v>
      </c>
      <c r="N14" s="19">
        <v>9.255688391824142E-2</v>
      </c>
      <c r="O14" s="20">
        <v>-1.7187500000000022E-2</v>
      </c>
    </row>
    <row r="15" spans="2:15" ht="14.4" customHeight="1" thickBot="1">
      <c r="B15" s="11">
        <v>5</v>
      </c>
      <c r="C15" s="12" t="s">
        <v>9</v>
      </c>
      <c r="D15" s="13">
        <v>417</v>
      </c>
      <c r="E15" s="14">
        <v>0.10070031393383241</v>
      </c>
      <c r="F15" s="13">
        <v>339</v>
      </c>
      <c r="G15" s="14">
        <v>6.9452980946527354E-2</v>
      </c>
      <c r="H15" s="15">
        <v>0.23008849557522115</v>
      </c>
      <c r="I15" s="13">
        <v>476</v>
      </c>
      <c r="J15" s="15">
        <v>-0.12394957983193278</v>
      </c>
      <c r="K15" s="13">
        <v>1789</v>
      </c>
      <c r="L15" s="14">
        <v>8.958886273724273E-2</v>
      </c>
      <c r="M15" s="13">
        <v>1537</v>
      </c>
      <c r="N15" s="14">
        <v>7.4093713844967213E-2</v>
      </c>
      <c r="O15" s="15">
        <v>0.16395575797007167</v>
      </c>
    </row>
    <row r="16" spans="2:15" ht="14.4" customHeight="1" thickBot="1">
      <c r="B16" s="16">
        <v>6</v>
      </c>
      <c r="C16" s="17" t="s">
        <v>12</v>
      </c>
      <c r="D16" s="18">
        <v>343</v>
      </c>
      <c r="E16" s="19">
        <v>8.2830234242936493E-2</v>
      </c>
      <c r="F16" s="18">
        <v>715</v>
      </c>
      <c r="G16" s="19">
        <v>0.14648637574267567</v>
      </c>
      <c r="H16" s="20">
        <v>-0.52027972027972025</v>
      </c>
      <c r="I16" s="18">
        <v>300</v>
      </c>
      <c r="J16" s="20">
        <v>0.14333333333333331</v>
      </c>
      <c r="K16" s="18">
        <v>1528</v>
      </c>
      <c r="L16" s="19">
        <v>7.651860383594572E-2</v>
      </c>
      <c r="M16" s="18">
        <v>2529</v>
      </c>
      <c r="N16" s="19">
        <v>0.12191477053605862</v>
      </c>
      <c r="O16" s="20">
        <v>-0.39580862000790829</v>
      </c>
    </row>
    <row r="17" spans="2:23" ht="14.4" customHeight="1" thickBot="1">
      <c r="B17" s="11">
        <v>7</v>
      </c>
      <c r="C17" s="12" t="s">
        <v>17</v>
      </c>
      <c r="D17" s="13">
        <v>347</v>
      </c>
      <c r="E17" s="14">
        <v>8.3796184496498435E-2</v>
      </c>
      <c r="F17" s="13">
        <v>208</v>
      </c>
      <c r="G17" s="14">
        <v>4.2614218397869288E-2</v>
      </c>
      <c r="H17" s="15">
        <v>0.66826923076923084</v>
      </c>
      <c r="I17" s="13">
        <v>423</v>
      </c>
      <c r="J17" s="15">
        <v>-0.17966903073286056</v>
      </c>
      <c r="K17" s="13">
        <v>1440</v>
      </c>
      <c r="L17" s="14">
        <v>7.2111773248535224E-2</v>
      </c>
      <c r="M17" s="13">
        <v>1245</v>
      </c>
      <c r="N17" s="14">
        <v>6.0017354415734671E-2</v>
      </c>
      <c r="O17" s="15">
        <v>0.15662650602409633</v>
      </c>
    </row>
    <row r="18" spans="2:23" ht="14.4" customHeight="1" thickBot="1">
      <c r="B18" s="16">
        <v>8</v>
      </c>
      <c r="C18" s="17" t="s">
        <v>18</v>
      </c>
      <c r="D18" s="18">
        <v>108</v>
      </c>
      <c r="E18" s="19">
        <v>2.6080656846172421E-2</v>
      </c>
      <c r="F18" s="18">
        <v>364</v>
      </c>
      <c r="G18" s="19">
        <v>7.4574882196271258E-2</v>
      </c>
      <c r="H18" s="20">
        <v>-0.70329670329670324</v>
      </c>
      <c r="I18" s="18">
        <v>322</v>
      </c>
      <c r="J18" s="20">
        <v>-0.6645962732919255</v>
      </c>
      <c r="K18" s="18">
        <v>868</v>
      </c>
      <c r="L18" s="19">
        <v>4.3467374430367071E-2</v>
      </c>
      <c r="M18" s="18">
        <v>1413</v>
      </c>
      <c r="N18" s="19">
        <v>6.811608175858079E-2</v>
      </c>
      <c r="O18" s="20">
        <v>-0.38570417551309266</v>
      </c>
    </row>
    <row r="19" spans="2:23" ht="14.4" customHeight="1" thickBot="1">
      <c r="B19" s="11">
        <v>9</v>
      </c>
      <c r="C19" s="12" t="s">
        <v>15</v>
      </c>
      <c r="D19" s="13">
        <v>90</v>
      </c>
      <c r="E19" s="14">
        <v>2.1733880705143684E-2</v>
      </c>
      <c r="F19" s="13">
        <v>162</v>
      </c>
      <c r="G19" s="14">
        <v>3.3189920098340507E-2</v>
      </c>
      <c r="H19" s="15">
        <v>-0.44444444444444442</v>
      </c>
      <c r="I19" s="13">
        <v>294</v>
      </c>
      <c r="J19" s="15">
        <v>-0.69387755102040816</v>
      </c>
      <c r="K19" s="13">
        <v>800</v>
      </c>
      <c r="L19" s="14">
        <v>4.006209624918624E-2</v>
      </c>
      <c r="M19" s="13">
        <v>974</v>
      </c>
      <c r="N19" s="14">
        <v>4.6953335904357886E-2</v>
      </c>
      <c r="O19" s="15">
        <v>-0.17864476386036965</v>
      </c>
    </row>
    <row r="20" spans="2:23" ht="14.4" customHeight="1" thickBot="1">
      <c r="B20" s="16">
        <v>10</v>
      </c>
      <c r="C20" s="17" t="s">
        <v>14</v>
      </c>
      <c r="D20" s="18">
        <v>118</v>
      </c>
      <c r="E20" s="19">
        <v>2.8495532480077277E-2</v>
      </c>
      <c r="F20" s="18">
        <v>57</v>
      </c>
      <c r="G20" s="19">
        <v>1.1677934849416103E-2</v>
      </c>
      <c r="H20" s="20">
        <v>1.0701754385964914</v>
      </c>
      <c r="I20" s="18">
        <v>240</v>
      </c>
      <c r="J20" s="20">
        <v>-0.5083333333333333</v>
      </c>
      <c r="K20" s="18">
        <v>579</v>
      </c>
      <c r="L20" s="19">
        <v>2.8994942160348539E-2</v>
      </c>
      <c r="M20" s="18">
        <v>504</v>
      </c>
      <c r="N20" s="19">
        <v>2.4296182028538373E-2</v>
      </c>
      <c r="O20" s="20">
        <v>0.14880952380952372</v>
      </c>
    </row>
    <row r="21" spans="2:23" ht="14.4" customHeight="1" thickBot="1">
      <c r="B21" s="11">
        <v>11</v>
      </c>
      <c r="C21" s="12" t="s">
        <v>4</v>
      </c>
      <c r="D21" s="13">
        <v>71</v>
      </c>
      <c r="E21" s="14">
        <v>1.7145617000724464E-2</v>
      </c>
      <c r="F21" s="13">
        <v>43</v>
      </c>
      <c r="G21" s="14">
        <v>8.8096701495595162E-3</v>
      </c>
      <c r="H21" s="15">
        <v>0.65116279069767447</v>
      </c>
      <c r="I21" s="13">
        <v>95</v>
      </c>
      <c r="J21" s="15">
        <v>-0.25263157894736843</v>
      </c>
      <c r="K21" s="13">
        <v>284</v>
      </c>
      <c r="L21" s="14">
        <v>1.4222044168461115E-2</v>
      </c>
      <c r="M21" s="13">
        <v>204</v>
      </c>
      <c r="N21" s="14">
        <v>9.8341689163131511E-3</v>
      </c>
      <c r="O21" s="15">
        <v>0.39215686274509798</v>
      </c>
    </row>
    <row r="22" spans="2:23" ht="14.4" customHeight="1" thickBot="1">
      <c r="B22" s="16">
        <v>12</v>
      </c>
      <c r="C22" s="17" t="s">
        <v>67</v>
      </c>
      <c r="D22" s="18">
        <v>50</v>
      </c>
      <c r="E22" s="19">
        <v>1.207437816952427E-2</v>
      </c>
      <c r="F22" s="18">
        <v>31</v>
      </c>
      <c r="G22" s="19">
        <v>6.3511575496824424E-3</v>
      </c>
      <c r="H22" s="20">
        <v>0.61290322580645151</v>
      </c>
      <c r="I22" s="18">
        <v>25</v>
      </c>
      <c r="J22" s="20">
        <v>1</v>
      </c>
      <c r="K22" s="18">
        <v>170</v>
      </c>
      <c r="L22" s="19">
        <v>8.5131954529520763E-3</v>
      </c>
      <c r="M22" s="18">
        <v>161</v>
      </c>
      <c r="N22" s="19">
        <v>7.7612803702275359E-3</v>
      </c>
      <c r="O22" s="20">
        <v>5.5900621118012417E-2</v>
      </c>
    </row>
    <row r="23" spans="2:23" ht="14.4" customHeight="1" thickBot="1">
      <c r="B23" s="11">
        <v>13</v>
      </c>
      <c r="C23" s="12" t="s">
        <v>75</v>
      </c>
      <c r="D23" s="13">
        <v>11</v>
      </c>
      <c r="E23" s="14">
        <v>2.6563631972953395E-3</v>
      </c>
      <c r="F23" s="13">
        <v>0</v>
      </c>
      <c r="G23" s="14">
        <v>0</v>
      </c>
      <c r="H23" s="15"/>
      <c r="I23" s="13">
        <v>19</v>
      </c>
      <c r="J23" s="15">
        <v>-0.42105263157894735</v>
      </c>
      <c r="K23" s="13">
        <v>129</v>
      </c>
      <c r="L23" s="14">
        <v>6.4600130201812808E-3</v>
      </c>
      <c r="M23" s="13">
        <v>40</v>
      </c>
      <c r="N23" s="14">
        <v>1.9282684149633628E-3</v>
      </c>
      <c r="O23" s="15">
        <v>2.2250000000000001</v>
      </c>
    </row>
    <row r="24" spans="2:23" ht="14.4" customHeight="1" thickBot="1">
      <c r="B24" s="16">
        <v>14</v>
      </c>
      <c r="C24" s="17" t="s">
        <v>83</v>
      </c>
      <c r="D24" s="18">
        <v>9</v>
      </c>
      <c r="E24" s="19">
        <v>2.1733880705143687E-3</v>
      </c>
      <c r="F24" s="18">
        <v>6</v>
      </c>
      <c r="G24" s="19">
        <v>1.2292562999385371E-3</v>
      </c>
      <c r="H24" s="20">
        <v>0.5</v>
      </c>
      <c r="I24" s="18">
        <v>17</v>
      </c>
      <c r="J24" s="20">
        <v>-0.47058823529411764</v>
      </c>
      <c r="K24" s="18">
        <v>66</v>
      </c>
      <c r="L24" s="19">
        <v>3.3051229405578648E-3</v>
      </c>
      <c r="M24" s="18">
        <v>31</v>
      </c>
      <c r="N24" s="19">
        <v>1.4944080215966063E-3</v>
      </c>
      <c r="O24" s="20">
        <v>1.129032258064516</v>
      </c>
    </row>
    <row r="25" spans="2:23" ht="14.4" thickBot="1">
      <c r="B25" s="11">
        <v>15</v>
      </c>
      <c r="C25" s="12" t="s">
        <v>84</v>
      </c>
      <c r="D25" s="13">
        <v>8</v>
      </c>
      <c r="E25" s="14">
        <v>1.9319005071238831E-3</v>
      </c>
      <c r="F25" s="13">
        <v>0</v>
      </c>
      <c r="G25" s="14">
        <v>0</v>
      </c>
      <c r="H25" s="15"/>
      <c r="I25" s="13">
        <v>24</v>
      </c>
      <c r="J25" s="15">
        <v>-0.66666666666666674</v>
      </c>
      <c r="K25" s="13">
        <v>64</v>
      </c>
      <c r="L25" s="14">
        <v>3.2049676999348991E-3</v>
      </c>
      <c r="M25" s="13">
        <v>14</v>
      </c>
      <c r="N25" s="14">
        <v>6.7489394523717703E-4</v>
      </c>
      <c r="O25" s="15">
        <v>3.5714285714285712</v>
      </c>
    </row>
    <row r="26" spans="2:23" ht="14.4" thickBot="1">
      <c r="B26" s="97" t="s">
        <v>45</v>
      </c>
      <c r="C26" s="98"/>
      <c r="D26" s="22">
        <f>SUM(D11:D25)</f>
        <v>4014</v>
      </c>
      <c r="E26" s="23">
        <f>D26/D28</f>
        <v>0.96933107944940833</v>
      </c>
      <c r="F26" s="22">
        <f>SUM(F11:F25)</f>
        <v>4646</v>
      </c>
      <c r="G26" s="23">
        <f>F26/F28</f>
        <v>0.95185412825240734</v>
      </c>
      <c r="H26" s="24">
        <f>D26/F26-1</f>
        <v>-0.13603099440378819</v>
      </c>
      <c r="I26" s="22">
        <f>SUM(I11:I25)</f>
        <v>5724</v>
      </c>
      <c r="J26" s="23">
        <f>D26/I26-1</f>
        <v>-0.29874213836477992</v>
      </c>
      <c r="K26" s="22">
        <f>SUM(K11:K25)</f>
        <v>19512</v>
      </c>
      <c r="L26" s="23">
        <f>K26/K28</f>
        <v>0.97711452751765238</v>
      </c>
      <c r="M26" s="22">
        <f>SUM(M11:M25)</f>
        <v>19998</v>
      </c>
      <c r="N26" s="23">
        <f>M26/M28</f>
        <v>0.96403779406093326</v>
      </c>
      <c r="O26" s="24">
        <f>K26/M26-1</f>
        <v>-2.4302430243024253E-2</v>
      </c>
    </row>
    <row r="27" spans="2:23" ht="14.4" thickBot="1">
      <c r="B27" s="97" t="s">
        <v>29</v>
      </c>
      <c r="C27" s="98"/>
      <c r="D27" s="22">
        <f>D28-SUM(D11:D25)</f>
        <v>127</v>
      </c>
      <c r="E27" s="23">
        <f>D27/D28</f>
        <v>3.0668920550591644E-2</v>
      </c>
      <c r="F27" s="22">
        <f>F28-SUM(F11:F25)</f>
        <v>235</v>
      </c>
      <c r="G27" s="23">
        <f>F27/F28</f>
        <v>4.814587174759271E-2</v>
      </c>
      <c r="H27" s="24">
        <f>D27/F27-1</f>
        <v>-0.45957446808510638</v>
      </c>
      <c r="I27" s="22">
        <f>I28-SUM(I11:I25)</f>
        <v>147</v>
      </c>
      <c r="J27" s="23">
        <f>D27/I27-1</f>
        <v>-0.13605442176870752</v>
      </c>
      <c r="K27" s="22">
        <f>K28-SUM(K11:K25)</f>
        <v>457</v>
      </c>
      <c r="L27" s="23">
        <f>K27/K28</f>
        <v>2.2885472482347638E-2</v>
      </c>
      <c r="M27" s="22">
        <f>M28-SUM(M11:M25)</f>
        <v>746</v>
      </c>
      <c r="N27" s="23">
        <f>M27/M28</f>
        <v>3.5962205939066717E-2</v>
      </c>
      <c r="O27" s="24">
        <f>K27/M27-1</f>
        <v>-0.38739946380697055</v>
      </c>
    </row>
    <row r="28" spans="2:23" ht="14.4" thickBot="1">
      <c r="B28" s="95" t="s">
        <v>30</v>
      </c>
      <c r="C28" s="96"/>
      <c r="D28" s="25">
        <v>4141</v>
      </c>
      <c r="E28" s="26">
        <v>1</v>
      </c>
      <c r="F28" s="25">
        <v>4881</v>
      </c>
      <c r="G28" s="26">
        <v>0.99999999999999956</v>
      </c>
      <c r="H28" s="27">
        <v>-0.15160827699241963</v>
      </c>
      <c r="I28" s="25">
        <v>5871</v>
      </c>
      <c r="J28" s="27">
        <v>-0.29466871061148014</v>
      </c>
      <c r="K28" s="25">
        <v>19969</v>
      </c>
      <c r="L28" s="26">
        <v>1</v>
      </c>
      <c r="M28" s="25">
        <v>20744</v>
      </c>
      <c r="N28" s="26">
        <v>1.0000000000000004</v>
      </c>
      <c r="O28" s="27">
        <v>-3.7360200539915178E-2</v>
      </c>
    </row>
    <row r="29" spans="2:23">
      <c r="B29" s="1" t="s">
        <v>63</v>
      </c>
      <c r="C29" s="28"/>
    </row>
    <row r="30" spans="2:23">
      <c r="B30" s="29" t="s">
        <v>64</v>
      </c>
    </row>
    <row r="31" spans="2:23">
      <c r="B31" s="30"/>
    </row>
    <row r="32" spans="2:23" ht="15" customHeight="1">
      <c r="B32" s="87" t="s">
        <v>95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28"/>
      <c r="P32" s="87" t="s">
        <v>85</v>
      </c>
      <c r="Q32" s="87"/>
      <c r="R32" s="87"/>
      <c r="S32" s="87"/>
      <c r="T32" s="87"/>
      <c r="U32" s="87"/>
      <c r="V32" s="87"/>
      <c r="W32" s="87"/>
    </row>
    <row r="33" spans="2:23" ht="15" customHeight="1">
      <c r="B33" s="88" t="s">
        <v>96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28"/>
      <c r="P33" s="88" t="s">
        <v>86</v>
      </c>
      <c r="Q33" s="88"/>
      <c r="R33" s="88"/>
      <c r="S33" s="88"/>
      <c r="T33" s="88"/>
      <c r="U33" s="88"/>
      <c r="V33" s="88"/>
      <c r="W33" s="88"/>
    </row>
    <row r="34" spans="2:23" ht="15" customHeight="1" thickBot="1">
      <c r="B34" s="31"/>
      <c r="C34" s="31"/>
      <c r="D34" s="31"/>
      <c r="E34" s="31"/>
      <c r="F34" s="31"/>
      <c r="G34" s="31"/>
      <c r="H34" s="31"/>
      <c r="I34" s="31"/>
      <c r="J34" s="31"/>
      <c r="K34" s="32"/>
      <c r="L34" s="4" t="s">
        <v>34</v>
      </c>
      <c r="P34" s="31"/>
      <c r="Q34" s="31"/>
      <c r="R34" s="31"/>
      <c r="S34" s="31"/>
      <c r="T34" s="31"/>
      <c r="U34" s="31"/>
      <c r="V34" s="31"/>
      <c r="W34" s="4" t="s">
        <v>34</v>
      </c>
    </row>
    <row r="35" spans="2:23">
      <c r="B35" s="109" t="s">
        <v>0</v>
      </c>
      <c r="C35" s="111" t="s">
        <v>50</v>
      </c>
      <c r="D35" s="113" t="s">
        <v>90</v>
      </c>
      <c r="E35" s="92"/>
      <c r="F35" s="92"/>
      <c r="G35" s="92"/>
      <c r="H35" s="92"/>
      <c r="I35" s="93"/>
      <c r="J35" s="92" t="s">
        <v>88</v>
      </c>
      <c r="K35" s="92"/>
      <c r="L35" s="93"/>
      <c r="P35" s="109" t="s">
        <v>0</v>
      </c>
      <c r="Q35" s="111" t="s">
        <v>50</v>
      </c>
      <c r="R35" s="113" t="s">
        <v>97</v>
      </c>
      <c r="S35" s="92"/>
      <c r="T35" s="92"/>
      <c r="U35" s="92"/>
      <c r="V35" s="92"/>
      <c r="W35" s="93"/>
    </row>
    <row r="36" spans="2:23" ht="15" customHeight="1" thickBot="1">
      <c r="B36" s="110"/>
      <c r="C36" s="112"/>
      <c r="D36" s="114" t="s">
        <v>92</v>
      </c>
      <c r="E36" s="115"/>
      <c r="F36" s="115"/>
      <c r="G36" s="115"/>
      <c r="H36" s="115"/>
      <c r="I36" s="116"/>
      <c r="J36" s="115" t="s">
        <v>89</v>
      </c>
      <c r="K36" s="115"/>
      <c r="L36" s="116"/>
      <c r="P36" s="110"/>
      <c r="Q36" s="112"/>
      <c r="R36" s="114" t="s">
        <v>98</v>
      </c>
      <c r="S36" s="115"/>
      <c r="T36" s="115"/>
      <c r="U36" s="115"/>
      <c r="V36" s="115"/>
      <c r="W36" s="116"/>
    </row>
    <row r="37" spans="2:23" ht="15" customHeight="1">
      <c r="B37" s="110"/>
      <c r="C37" s="112"/>
      <c r="D37" s="83">
        <v>2023</v>
      </c>
      <c r="E37" s="84"/>
      <c r="F37" s="83">
        <v>2022</v>
      </c>
      <c r="G37" s="84"/>
      <c r="H37" s="99" t="s">
        <v>22</v>
      </c>
      <c r="I37" s="99" t="s">
        <v>51</v>
      </c>
      <c r="J37" s="99">
        <v>2022</v>
      </c>
      <c r="K37" s="99" t="s">
        <v>99</v>
      </c>
      <c r="L37" s="99" t="s">
        <v>100</v>
      </c>
      <c r="P37" s="110"/>
      <c r="Q37" s="112"/>
      <c r="R37" s="83">
        <v>2023</v>
      </c>
      <c r="S37" s="84"/>
      <c r="T37" s="83">
        <v>2022</v>
      </c>
      <c r="U37" s="84"/>
      <c r="V37" s="99" t="s">
        <v>22</v>
      </c>
      <c r="W37" s="99" t="s">
        <v>69</v>
      </c>
    </row>
    <row r="38" spans="2:23" ht="14.4" customHeight="1" thickBot="1">
      <c r="B38" s="101" t="s">
        <v>23</v>
      </c>
      <c r="C38" s="103" t="s">
        <v>50</v>
      </c>
      <c r="D38" s="85"/>
      <c r="E38" s="86"/>
      <c r="F38" s="85"/>
      <c r="G38" s="86"/>
      <c r="H38" s="100"/>
      <c r="I38" s="100"/>
      <c r="J38" s="100"/>
      <c r="K38" s="100"/>
      <c r="L38" s="100"/>
      <c r="P38" s="101" t="s">
        <v>23</v>
      </c>
      <c r="Q38" s="103" t="s">
        <v>50</v>
      </c>
      <c r="R38" s="85"/>
      <c r="S38" s="86"/>
      <c r="T38" s="85"/>
      <c r="U38" s="86"/>
      <c r="V38" s="100"/>
      <c r="W38" s="100"/>
    </row>
    <row r="39" spans="2:23" ht="15" customHeight="1">
      <c r="B39" s="101"/>
      <c r="C39" s="103"/>
      <c r="D39" s="5" t="s">
        <v>25</v>
      </c>
      <c r="E39" s="6" t="s">
        <v>2</v>
      </c>
      <c r="F39" s="5" t="s">
        <v>25</v>
      </c>
      <c r="G39" s="6" t="s">
        <v>2</v>
      </c>
      <c r="H39" s="105" t="s">
        <v>26</v>
      </c>
      <c r="I39" s="105" t="s">
        <v>52</v>
      </c>
      <c r="J39" s="105" t="s">
        <v>25</v>
      </c>
      <c r="K39" s="105" t="s">
        <v>101</v>
      </c>
      <c r="L39" s="105" t="s">
        <v>102</v>
      </c>
      <c r="P39" s="101"/>
      <c r="Q39" s="103"/>
      <c r="R39" s="5" t="s">
        <v>25</v>
      </c>
      <c r="S39" s="6" t="s">
        <v>2</v>
      </c>
      <c r="T39" s="5" t="s">
        <v>25</v>
      </c>
      <c r="U39" s="6" t="s">
        <v>2</v>
      </c>
      <c r="V39" s="105" t="s">
        <v>26</v>
      </c>
      <c r="W39" s="105" t="s">
        <v>70</v>
      </c>
    </row>
    <row r="40" spans="2:23" ht="14.25" customHeight="1" thickBot="1">
      <c r="B40" s="102"/>
      <c r="C40" s="104"/>
      <c r="D40" s="8" t="s">
        <v>27</v>
      </c>
      <c r="E40" s="9" t="s">
        <v>28</v>
      </c>
      <c r="F40" s="8" t="s">
        <v>27</v>
      </c>
      <c r="G40" s="9" t="s">
        <v>28</v>
      </c>
      <c r="H40" s="106"/>
      <c r="I40" s="106"/>
      <c r="J40" s="106" t="s">
        <v>27</v>
      </c>
      <c r="K40" s="106"/>
      <c r="L40" s="106"/>
      <c r="P40" s="102"/>
      <c r="Q40" s="104"/>
      <c r="R40" s="8" t="s">
        <v>27</v>
      </c>
      <c r="S40" s="9" t="s">
        <v>28</v>
      </c>
      <c r="T40" s="8" t="s">
        <v>27</v>
      </c>
      <c r="U40" s="9" t="s">
        <v>28</v>
      </c>
      <c r="V40" s="106"/>
      <c r="W40" s="106"/>
    </row>
    <row r="41" spans="2:23" ht="14.4" thickBot="1">
      <c r="B41" s="11">
        <v>1</v>
      </c>
      <c r="C41" s="12" t="s">
        <v>53</v>
      </c>
      <c r="D41" s="13">
        <v>766</v>
      </c>
      <c r="E41" s="14">
        <v>0.18497947355711181</v>
      </c>
      <c r="F41" s="13">
        <v>785</v>
      </c>
      <c r="G41" s="14">
        <v>0.16082769924195861</v>
      </c>
      <c r="H41" s="15">
        <v>-2.420382165605095E-2</v>
      </c>
      <c r="I41" s="33">
        <v>0</v>
      </c>
      <c r="J41" s="13">
        <v>1079</v>
      </c>
      <c r="K41" s="15">
        <v>-0.29008341056533826</v>
      </c>
      <c r="L41" s="33">
        <v>0</v>
      </c>
      <c r="P41" s="11">
        <v>1</v>
      </c>
      <c r="Q41" s="12" t="s">
        <v>53</v>
      </c>
      <c r="R41" s="13">
        <v>3609</v>
      </c>
      <c r="S41" s="14">
        <v>0.18073013170414143</v>
      </c>
      <c r="T41" s="13">
        <v>3864</v>
      </c>
      <c r="U41" s="14">
        <v>0.18627072888546087</v>
      </c>
      <c r="V41" s="15">
        <v>-6.5993788819875832E-2</v>
      </c>
      <c r="W41" s="33">
        <v>0</v>
      </c>
    </row>
    <row r="42" spans="2:23" ht="14.4" thickBot="1">
      <c r="B42" s="16">
        <v>2</v>
      </c>
      <c r="C42" s="17" t="s">
        <v>54</v>
      </c>
      <c r="D42" s="18">
        <v>343</v>
      </c>
      <c r="E42" s="19">
        <v>8.2830234242936493E-2</v>
      </c>
      <c r="F42" s="18">
        <v>715</v>
      </c>
      <c r="G42" s="19">
        <v>0.14648637574267567</v>
      </c>
      <c r="H42" s="20">
        <v>-0.52027972027972025</v>
      </c>
      <c r="I42" s="34">
        <v>0</v>
      </c>
      <c r="J42" s="18">
        <v>300</v>
      </c>
      <c r="K42" s="20">
        <v>0.14333333333333331</v>
      </c>
      <c r="L42" s="34">
        <v>4</v>
      </c>
      <c r="P42" s="16">
        <v>2</v>
      </c>
      <c r="Q42" s="17" t="s">
        <v>54</v>
      </c>
      <c r="R42" s="18">
        <v>1528</v>
      </c>
      <c r="S42" s="19">
        <v>7.651860383594572E-2</v>
      </c>
      <c r="T42" s="18">
        <v>2529</v>
      </c>
      <c r="U42" s="19">
        <v>0.12191477053605862</v>
      </c>
      <c r="V42" s="20">
        <v>-0.39580862000790829</v>
      </c>
      <c r="W42" s="34">
        <v>0</v>
      </c>
    </row>
    <row r="43" spans="2:23" ht="14.4" thickBot="1">
      <c r="B43" s="11"/>
      <c r="C43" s="12" t="s">
        <v>59</v>
      </c>
      <c r="D43" s="13">
        <v>343</v>
      </c>
      <c r="E43" s="14">
        <v>8.2830234242936493E-2</v>
      </c>
      <c r="F43" s="13">
        <v>274</v>
      </c>
      <c r="G43" s="14">
        <v>5.6136037697193199E-2</v>
      </c>
      <c r="H43" s="15">
        <v>0.25182481751824826</v>
      </c>
      <c r="I43" s="33">
        <v>1</v>
      </c>
      <c r="J43" s="13">
        <v>364</v>
      </c>
      <c r="K43" s="15">
        <v>-5.7692307692307709E-2</v>
      </c>
      <c r="L43" s="33">
        <v>2</v>
      </c>
      <c r="P43" s="11">
        <v>3</v>
      </c>
      <c r="Q43" s="12" t="s">
        <v>71</v>
      </c>
      <c r="R43" s="13">
        <v>1452</v>
      </c>
      <c r="S43" s="14">
        <v>7.271270469227302E-2</v>
      </c>
      <c r="T43" s="13">
        <v>674</v>
      </c>
      <c r="U43" s="14">
        <v>3.2491322792132668E-2</v>
      </c>
      <c r="V43" s="15">
        <v>1.1543026706231454</v>
      </c>
      <c r="W43" s="33">
        <v>5</v>
      </c>
    </row>
    <row r="44" spans="2:23" ht="14.4" thickBot="1">
      <c r="B44" s="16">
        <v>4</v>
      </c>
      <c r="C44" s="17" t="s">
        <v>62</v>
      </c>
      <c r="D44" s="18">
        <v>290</v>
      </c>
      <c r="E44" s="19">
        <v>7.003139338324077E-2</v>
      </c>
      <c r="F44" s="18">
        <v>163</v>
      </c>
      <c r="G44" s="19">
        <v>3.3394796148330262E-2</v>
      </c>
      <c r="H44" s="20">
        <v>0.77914110429447847</v>
      </c>
      <c r="I44" s="34">
        <v>4</v>
      </c>
      <c r="J44" s="18">
        <v>313</v>
      </c>
      <c r="K44" s="20">
        <v>-7.348242811501593E-2</v>
      </c>
      <c r="L44" s="34">
        <v>1</v>
      </c>
      <c r="P44" s="16">
        <v>4</v>
      </c>
      <c r="Q44" s="17" t="s">
        <v>59</v>
      </c>
      <c r="R44" s="18">
        <v>1401</v>
      </c>
      <c r="S44" s="19">
        <v>7.0158746056387403E-2</v>
      </c>
      <c r="T44" s="18">
        <v>1255</v>
      </c>
      <c r="U44" s="19">
        <v>6.0499421519475509E-2</v>
      </c>
      <c r="V44" s="20">
        <v>0.1163346613545817</v>
      </c>
      <c r="W44" s="34">
        <v>-1</v>
      </c>
    </row>
    <row r="45" spans="2:23" ht="14.4" thickBot="1">
      <c r="B45" s="11">
        <v>5</v>
      </c>
      <c r="C45" s="12" t="s">
        <v>55</v>
      </c>
      <c r="D45" s="13">
        <v>250</v>
      </c>
      <c r="E45" s="14">
        <v>6.0371890847621346E-2</v>
      </c>
      <c r="F45" s="13">
        <v>100</v>
      </c>
      <c r="G45" s="14">
        <v>2.0487604998975621E-2</v>
      </c>
      <c r="H45" s="15">
        <v>1.5</v>
      </c>
      <c r="I45" s="33">
        <v>11</v>
      </c>
      <c r="J45" s="13">
        <v>420</v>
      </c>
      <c r="K45" s="15">
        <v>-0.40476190476190477</v>
      </c>
      <c r="L45" s="33">
        <v>-2</v>
      </c>
      <c r="P45" s="11">
        <v>5</v>
      </c>
      <c r="Q45" s="12" t="s">
        <v>55</v>
      </c>
      <c r="R45" s="13">
        <v>1112</v>
      </c>
      <c r="S45" s="14">
        <v>5.5686313786368874E-2</v>
      </c>
      <c r="T45" s="13">
        <v>836</v>
      </c>
      <c r="U45" s="14">
        <v>4.0300809872734288E-2</v>
      </c>
      <c r="V45" s="15">
        <v>0.33014354066985652</v>
      </c>
      <c r="W45" s="33">
        <v>-1</v>
      </c>
    </row>
    <row r="46" spans="2:23" ht="14.4" thickBot="1">
      <c r="B46" s="16">
        <v>6</v>
      </c>
      <c r="C46" s="17" t="s">
        <v>73</v>
      </c>
      <c r="D46" s="18">
        <v>208</v>
      </c>
      <c r="E46" s="19">
        <v>5.0229413185220964E-2</v>
      </c>
      <c r="F46" s="18">
        <v>122</v>
      </c>
      <c r="G46" s="19">
        <v>2.4994878098750256E-2</v>
      </c>
      <c r="H46" s="20">
        <v>0.70491803278688514</v>
      </c>
      <c r="I46" s="34">
        <v>6</v>
      </c>
      <c r="J46" s="18">
        <v>174</v>
      </c>
      <c r="K46" s="20">
        <v>0.19540229885057481</v>
      </c>
      <c r="L46" s="34">
        <v>3</v>
      </c>
      <c r="P46" s="16">
        <v>6</v>
      </c>
      <c r="Q46" s="17" t="s">
        <v>62</v>
      </c>
      <c r="R46" s="18">
        <v>1033</v>
      </c>
      <c r="S46" s="19">
        <v>5.1730181781761732E-2</v>
      </c>
      <c r="T46" s="18">
        <v>786</v>
      </c>
      <c r="U46" s="19">
        <v>3.7890474354030083E-2</v>
      </c>
      <c r="V46" s="20">
        <v>0.31424936386768443</v>
      </c>
      <c r="W46" s="34">
        <v>-1</v>
      </c>
    </row>
    <row r="47" spans="2:23" ht="14.4" thickBot="1">
      <c r="B47" s="11">
        <v>7</v>
      </c>
      <c r="C47" s="12" t="s">
        <v>71</v>
      </c>
      <c r="D47" s="13">
        <v>169</v>
      </c>
      <c r="E47" s="14">
        <v>4.0811398212992032E-2</v>
      </c>
      <c r="F47" s="13">
        <v>218</v>
      </c>
      <c r="G47" s="14">
        <v>4.4662978897766853E-2</v>
      </c>
      <c r="H47" s="15">
        <v>-0.22477064220183485</v>
      </c>
      <c r="I47" s="33">
        <v>-2</v>
      </c>
      <c r="J47" s="13">
        <v>442</v>
      </c>
      <c r="K47" s="15">
        <v>-0.61764705882352944</v>
      </c>
      <c r="L47" s="33">
        <v>-5</v>
      </c>
      <c r="P47" s="11">
        <v>7</v>
      </c>
      <c r="Q47" s="12" t="s">
        <v>77</v>
      </c>
      <c r="R47" s="13">
        <v>751</v>
      </c>
      <c r="S47" s="14">
        <v>3.7608292853923579E-2</v>
      </c>
      <c r="T47" s="13">
        <v>490</v>
      </c>
      <c r="U47" s="14">
        <v>2.3621288083301197E-2</v>
      </c>
      <c r="V47" s="15">
        <v>0.53265306122448974</v>
      </c>
      <c r="W47" s="33">
        <v>6</v>
      </c>
    </row>
    <row r="48" spans="2:23" ht="14.4" thickBot="1">
      <c r="B48" s="16">
        <v>8</v>
      </c>
      <c r="C48" s="17" t="s">
        <v>74</v>
      </c>
      <c r="D48" s="18">
        <v>162</v>
      </c>
      <c r="E48" s="19">
        <v>3.9120985269258633E-2</v>
      </c>
      <c r="F48" s="18">
        <v>113</v>
      </c>
      <c r="G48" s="19">
        <v>2.315099364884245E-2</v>
      </c>
      <c r="H48" s="20">
        <v>0.4336283185840708</v>
      </c>
      <c r="I48" s="34">
        <v>7</v>
      </c>
      <c r="J48" s="18">
        <v>172</v>
      </c>
      <c r="K48" s="20">
        <v>-5.8139534883720922E-2</v>
      </c>
      <c r="L48" s="34">
        <v>2</v>
      </c>
      <c r="P48" s="16">
        <v>8</v>
      </c>
      <c r="Q48" s="17" t="s">
        <v>74</v>
      </c>
      <c r="R48" s="18">
        <v>635</v>
      </c>
      <c r="S48" s="19">
        <v>3.1799288897791579E-2</v>
      </c>
      <c r="T48" s="18">
        <v>535</v>
      </c>
      <c r="U48" s="19">
        <v>2.5790590050134978E-2</v>
      </c>
      <c r="V48" s="20">
        <v>0.18691588785046731</v>
      </c>
      <c r="W48" s="34">
        <v>3</v>
      </c>
    </row>
    <row r="49" spans="2:23" ht="14.4" thickBot="1">
      <c r="B49" s="11">
        <v>9</v>
      </c>
      <c r="C49" s="12" t="s">
        <v>103</v>
      </c>
      <c r="D49" s="13">
        <v>133</v>
      </c>
      <c r="E49" s="14">
        <v>3.2117845930934558E-2</v>
      </c>
      <c r="F49" s="13">
        <v>94</v>
      </c>
      <c r="G49" s="14">
        <v>1.9258348699037083E-2</v>
      </c>
      <c r="H49" s="15">
        <v>0.41489361702127669</v>
      </c>
      <c r="I49" s="33">
        <v>9</v>
      </c>
      <c r="J49" s="13">
        <v>140</v>
      </c>
      <c r="K49" s="15">
        <v>-5.0000000000000044E-2</v>
      </c>
      <c r="L49" s="33">
        <v>4</v>
      </c>
      <c r="P49" s="11">
        <v>9</v>
      </c>
      <c r="Q49" s="12" t="s">
        <v>80</v>
      </c>
      <c r="R49" s="13">
        <v>585</v>
      </c>
      <c r="S49" s="14">
        <v>2.9295407882217437E-2</v>
      </c>
      <c r="T49" s="13">
        <v>436</v>
      </c>
      <c r="U49" s="14">
        <v>2.1018125723100654E-2</v>
      </c>
      <c r="V49" s="15">
        <v>0.34174311926605494</v>
      </c>
      <c r="W49" s="33">
        <v>6</v>
      </c>
    </row>
    <row r="50" spans="2:23" ht="14.4" thickBot="1">
      <c r="B50" s="16">
        <v>10</v>
      </c>
      <c r="C50" s="17" t="s">
        <v>104</v>
      </c>
      <c r="D50" s="18">
        <v>130</v>
      </c>
      <c r="E50" s="19">
        <v>3.1393383240763101E-2</v>
      </c>
      <c r="F50" s="18">
        <v>203</v>
      </c>
      <c r="G50" s="19">
        <v>4.1589838147920506E-2</v>
      </c>
      <c r="H50" s="20">
        <v>-0.35960591133004927</v>
      </c>
      <c r="I50" s="34">
        <v>-4</v>
      </c>
      <c r="J50" s="18">
        <v>119</v>
      </c>
      <c r="K50" s="20">
        <v>9.243697478991586E-2</v>
      </c>
      <c r="L50" s="34">
        <v>5</v>
      </c>
      <c r="P50" s="16">
        <v>10</v>
      </c>
      <c r="Q50" s="17" t="s">
        <v>73</v>
      </c>
      <c r="R50" s="18">
        <v>543</v>
      </c>
      <c r="S50" s="19">
        <v>2.719214782913516E-2</v>
      </c>
      <c r="T50" s="18">
        <v>523</v>
      </c>
      <c r="U50" s="19">
        <v>2.5212109525645971E-2</v>
      </c>
      <c r="V50" s="20">
        <v>3.8240917782026873E-2</v>
      </c>
      <c r="W50" s="34">
        <v>2</v>
      </c>
    </row>
    <row r="51" spans="2:23" ht="14.4" thickBot="1">
      <c r="B51" s="97" t="s">
        <v>56</v>
      </c>
      <c r="C51" s="98"/>
      <c r="D51" s="22">
        <f>SUM(D41:D50)</f>
        <v>2794</v>
      </c>
      <c r="E51" s="23">
        <f>D51/D53</f>
        <v>0.67471625211301622</v>
      </c>
      <c r="F51" s="22">
        <f>SUM(F41:F50)</f>
        <v>2787</v>
      </c>
      <c r="G51" s="23">
        <f>F51/F53</f>
        <v>0.57098955132145057</v>
      </c>
      <c r="H51" s="24">
        <f>D51/F51-1</f>
        <v>2.5116612845352826E-3</v>
      </c>
      <c r="I51" s="35"/>
      <c r="J51" s="22">
        <f>SUM(J41:J50)</f>
        <v>3523</v>
      </c>
      <c r="K51" s="23">
        <f>D51/J51-1</f>
        <v>-0.20692591541300032</v>
      </c>
      <c r="L51" s="22"/>
      <c r="P51" s="97" t="s">
        <v>56</v>
      </c>
      <c r="Q51" s="98"/>
      <c r="R51" s="22">
        <f>SUM(R41:R50)</f>
        <v>12649</v>
      </c>
      <c r="S51" s="23">
        <f>R51/R53</f>
        <v>0.63343181931994597</v>
      </c>
      <c r="T51" s="22">
        <f>SUM(T41:T50)</f>
        <v>11928</v>
      </c>
      <c r="U51" s="23">
        <f>T51/T53</f>
        <v>0.57500964134207477</v>
      </c>
      <c r="V51" s="24">
        <f>R51/T51-1</f>
        <v>6.0446009389671262E-2</v>
      </c>
      <c r="W51" s="35"/>
    </row>
    <row r="52" spans="2:23" ht="14.4" thickBot="1">
      <c r="B52" s="97" t="s">
        <v>29</v>
      </c>
      <c r="C52" s="98"/>
      <c r="D52" s="22">
        <f>D53-D51</f>
        <v>1347</v>
      </c>
      <c r="E52" s="23">
        <f>D52/D53</f>
        <v>0.32528374788698383</v>
      </c>
      <c r="F52" s="22">
        <f>F53-F51</f>
        <v>2094</v>
      </c>
      <c r="G52" s="23">
        <f>F52/F53</f>
        <v>0.42901044867854948</v>
      </c>
      <c r="H52" s="24">
        <f>D52/F52-1</f>
        <v>-0.35673352435530081</v>
      </c>
      <c r="I52" s="36"/>
      <c r="J52" s="22">
        <f>J53-SUM(J41:J50)</f>
        <v>2348</v>
      </c>
      <c r="K52" s="24">
        <f>D52/J52-1</f>
        <v>-0.42632027257240201</v>
      </c>
      <c r="L52" s="37"/>
      <c r="P52" s="97" t="s">
        <v>29</v>
      </c>
      <c r="Q52" s="98"/>
      <c r="R52" s="22">
        <f>R53-R51</f>
        <v>7320</v>
      </c>
      <c r="S52" s="23">
        <f>R52/R53</f>
        <v>0.36656818068005409</v>
      </c>
      <c r="T52" s="22">
        <f>T53-T51</f>
        <v>8816</v>
      </c>
      <c r="U52" s="23">
        <f>T52/T53</f>
        <v>0.42499035865792517</v>
      </c>
      <c r="V52" s="24">
        <f>R52/T52-1</f>
        <v>-0.16969147005444651</v>
      </c>
      <c r="W52" s="36"/>
    </row>
    <row r="53" spans="2:23" ht="14.4" thickBot="1">
      <c r="B53" s="95" t="s">
        <v>57</v>
      </c>
      <c r="C53" s="96"/>
      <c r="D53" s="25">
        <v>4141</v>
      </c>
      <c r="E53" s="26">
        <v>1</v>
      </c>
      <c r="F53" s="25">
        <v>4881</v>
      </c>
      <c r="G53" s="26">
        <v>1</v>
      </c>
      <c r="H53" s="27">
        <v>-0.15160827699241963</v>
      </c>
      <c r="I53" s="38"/>
      <c r="J53" s="25">
        <v>5871</v>
      </c>
      <c r="K53" s="27">
        <v>-0.29466871061148014</v>
      </c>
      <c r="L53" s="25"/>
      <c r="P53" s="95" t="s">
        <v>57</v>
      </c>
      <c r="Q53" s="96"/>
      <c r="R53" s="25">
        <v>19969</v>
      </c>
      <c r="S53" s="26">
        <v>1</v>
      </c>
      <c r="T53" s="25">
        <v>20744</v>
      </c>
      <c r="U53" s="26">
        <v>1</v>
      </c>
      <c r="V53" s="27">
        <v>-3.7360200539915178E-2</v>
      </c>
      <c r="W53" s="38"/>
    </row>
    <row r="54" spans="2:23">
      <c r="B54" s="39" t="s">
        <v>63</v>
      </c>
      <c r="P54" s="39" t="s">
        <v>63</v>
      </c>
    </row>
    <row r="55" spans="2:23">
      <c r="B55" s="40" t="s">
        <v>64</v>
      </c>
      <c r="P55" s="40" t="s">
        <v>64</v>
      </c>
    </row>
    <row r="63" spans="2:23" ht="15" customHeight="1"/>
    <row r="65" s="1" customFormat="1" ht="15" customHeight="1"/>
  </sheetData>
  <mergeCells count="68">
    <mergeCell ref="B52:C52"/>
    <mergeCell ref="P52:Q52"/>
    <mergeCell ref="B53:C53"/>
    <mergeCell ref="P53:Q53"/>
    <mergeCell ref="J39:J40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J11:J25 O11:O25 H11:H25">
    <cfRule type="cellIs" dxfId="42" priority="28" operator="lessThan">
      <formula>0</formula>
    </cfRule>
  </conditionalFormatting>
  <conditionalFormatting sqref="L11:L25 N11:O25 D11:E25 G11:J25">
    <cfRule type="cellIs" dxfId="41" priority="27" operator="equal">
      <formula>0</formula>
    </cfRule>
  </conditionalFormatting>
  <conditionalFormatting sqref="F11:F25">
    <cfRule type="cellIs" dxfId="40" priority="26" operator="equal">
      <formula>0</formula>
    </cfRule>
  </conditionalFormatting>
  <conditionalFormatting sqref="K11:K25">
    <cfRule type="cellIs" dxfId="39" priority="25" operator="equal">
      <formula>0</formula>
    </cfRule>
  </conditionalFormatting>
  <conditionalFormatting sqref="M11:M25">
    <cfRule type="cellIs" dxfId="38" priority="24" operator="equal">
      <formula>0</formula>
    </cfRule>
  </conditionalFormatting>
  <conditionalFormatting sqref="H26:H27 O26:O27">
    <cfRule type="cellIs" dxfId="37" priority="23" operator="lessThan">
      <formula>0</formula>
    </cfRule>
  </conditionalFormatting>
  <conditionalFormatting sqref="I41:I50">
    <cfRule type="cellIs" dxfId="36" priority="20" operator="lessThan">
      <formula>0</formula>
    </cfRule>
    <cfRule type="cellIs" dxfId="35" priority="21" operator="equal">
      <formula>0</formula>
    </cfRule>
    <cfRule type="cellIs" dxfId="34" priority="22" operator="greaterThan">
      <formula>0</formula>
    </cfRule>
  </conditionalFormatting>
  <conditionalFormatting sqref="H41:H50">
    <cfRule type="cellIs" dxfId="33" priority="19" operator="lessThan">
      <formula>0</formula>
    </cfRule>
  </conditionalFormatting>
  <conditionalFormatting sqref="D41:E50 G41:H50">
    <cfRule type="cellIs" dxfId="32" priority="18" operator="equal">
      <formula>0</formula>
    </cfRule>
  </conditionalFormatting>
  <conditionalFormatting sqref="F41:F50">
    <cfRule type="cellIs" dxfId="31" priority="17" operator="equal">
      <formula>0</formula>
    </cfRule>
  </conditionalFormatting>
  <conditionalFormatting sqref="K41:K50">
    <cfRule type="cellIs" dxfId="30" priority="16" operator="lessThan">
      <formula>0</formula>
    </cfRule>
  </conditionalFormatting>
  <conditionalFormatting sqref="J41:K50">
    <cfRule type="cellIs" dxfId="29" priority="15" operator="equal">
      <formula>0</formula>
    </cfRule>
  </conditionalFormatting>
  <conditionalFormatting sqref="L41:L50">
    <cfRule type="cellIs" dxfId="28" priority="12" operator="lessThan">
      <formula>0</formula>
    </cfRule>
    <cfRule type="cellIs" dxfId="27" priority="13" operator="equal">
      <formula>0</formula>
    </cfRule>
    <cfRule type="cellIs" dxfId="26" priority="14" operator="greaterThan">
      <formula>0</formula>
    </cfRule>
  </conditionalFormatting>
  <conditionalFormatting sqref="H52">
    <cfRule type="cellIs" dxfId="25" priority="11" operator="lessThan">
      <formula>0</formula>
    </cfRule>
  </conditionalFormatting>
  <conditionalFormatting sqref="H51">
    <cfRule type="cellIs" dxfId="24" priority="10" operator="lessThan">
      <formula>0</formula>
    </cfRule>
  </conditionalFormatting>
  <conditionalFormatting sqref="K52">
    <cfRule type="cellIs" dxfId="23" priority="9" operator="lessThan">
      <formula>0</formula>
    </cfRule>
  </conditionalFormatting>
  <conditionalFormatting sqref="W41:W50">
    <cfRule type="cellIs" dxfId="22" priority="6" operator="lessThan">
      <formula>0</formula>
    </cfRule>
    <cfRule type="cellIs" dxfId="21" priority="7" operator="equal">
      <formula>0</formula>
    </cfRule>
    <cfRule type="cellIs" dxfId="20" priority="8" operator="greaterThan">
      <formula>0</formula>
    </cfRule>
  </conditionalFormatting>
  <conditionalFormatting sqref="V41:V50">
    <cfRule type="cellIs" dxfId="19" priority="5" operator="lessThan">
      <formula>0</formula>
    </cfRule>
  </conditionalFormatting>
  <conditionalFormatting sqref="R41:S50 U41:V50">
    <cfRule type="cellIs" dxfId="18" priority="4" operator="equal">
      <formula>0</formula>
    </cfRule>
  </conditionalFormatting>
  <conditionalFormatting sqref="T41:T50">
    <cfRule type="cellIs" dxfId="17" priority="3" operator="equal">
      <formula>0</formula>
    </cfRule>
  </conditionalFormatting>
  <conditionalFormatting sqref="V52">
    <cfRule type="cellIs" dxfId="16" priority="2" operator="lessThan">
      <formula>0</formula>
    </cfRule>
  </conditionalFormatting>
  <conditionalFormatting sqref="V51">
    <cfRule type="cellIs" dxfId="1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2023-05-07T07:34:27Z</dcterms:modified>
</cp:coreProperties>
</file>